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5480" windowHeight="1065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</sheets>
  <externalReferences>
    <externalReference r:id="rId16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OFFSET('spisak'!$C$11:$C$30,0,0,COUNTA('spisak'!$C$11:$C$30),1)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sharedStrings.xml><?xml version="1.0" encoding="utf-8"?>
<sst xmlns="http://schemas.openxmlformats.org/spreadsheetml/2006/main" count="1205" uniqueCount="970">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</sst>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1A]dd/\ mmmm\ yyyy;@"/>
    <numFmt numFmtId="165" formatCode="[$-81A]d/\ mmmm\ yyyy;@"/>
  </numFmts>
  <fonts count="73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9"/>
      <color indexed="8"/>
      <name val="Calibri"/>
      <family val="2"/>
    </font>
    <font>
      <b/>
      <i/>
      <sz val="11"/>
      <name val="Arial"/>
      <family val="2"/>
    </font>
    <font>
      <b/>
      <u val="single"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8"/>
      <color theme="1"/>
      <name val="Arial"/>
      <family val="2"/>
    </font>
    <font>
      <b/>
      <u val="single"/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3" fillId="38" borderId="14" xfId="0" applyFont="1" applyFill="1" applyBorder="1" applyAlignment="1">
      <alignment horizontal="right"/>
    </xf>
    <xf numFmtId="0" fontId="63" fillId="38" borderId="14" xfId="0" applyFont="1" applyFill="1" applyBorder="1" applyAlignment="1">
      <alignment horizontal="right" wrapText="1"/>
    </xf>
    <xf numFmtId="0" fontId="63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7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6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3" fontId="19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7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24" fillId="2" borderId="14" xfId="55" applyFont="1" applyFill="1" applyBorder="1" applyAlignment="1" applyProtection="1">
      <alignment horizontal="center" vertical="center"/>
      <protection/>
    </xf>
    <xf numFmtId="0" fontId="24" fillId="2" borderId="14" xfId="55" applyFont="1" applyFill="1" applyBorder="1" applyProtection="1">
      <alignment/>
      <protection/>
    </xf>
    <xf numFmtId="0" fontId="24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55" applyFont="1" applyFill="1" applyBorder="1" applyAlignment="1" applyProtection="1">
      <alignment horizontal="center" vertical="center"/>
      <protection/>
    </xf>
    <xf numFmtId="0" fontId="24" fillId="0" borderId="14" xfId="55" applyFont="1" applyFill="1" applyBorder="1" applyProtection="1">
      <alignment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25" fillId="0" borderId="0" xfId="55" applyFont="1" applyProtection="1">
      <alignment/>
      <protection/>
    </xf>
    <xf numFmtId="0" fontId="26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56" applyFont="1" applyBorder="1" applyProtection="1">
      <alignment/>
      <protection/>
    </xf>
    <xf numFmtId="0" fontId="66" fillId="0" borderId="0" xfId="0" applyFont="1" applyAlignment="1">
      <alignment/>
    </xf>
    <xf numFmtId="0" fontId="67" fillId="0" borderId="35" xfId="0" applyFont="1" applyFill="1" applyBorder="1" applyAlignment="1" applyProtection="1">
      <alignment horizontal="center" vertical="center"/>
      <protection locked="0"/>
    </xf>
    <xf numFmtId="0" fontId="68" fillId="0" borderId="36" xfId="0" applyFont="1" applyFill="1" applyBorder="1" applyAlignment="1" applyProtection="1">
      <alignment vertical="center" wrapText="1"/>
      <protection locked="0"/>
    </xf>
    <xf numFmtId="0" fontId="67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 horizontal="center" vertical="top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20" fillId="0" borderId="13" xfId="0" applyNumberFormat="1" applyFont="1" applyBorder="1" applyAlignment="1" applyProtection="1">
      <alignment horizontal="right" vertical="top" wrapText="1"/>
      <protection/>
    </xf>
    <xf numFmtId="49" fontId="20" fillId="0" borderId="14" xfId="0" applyNumberFormat="1" applyFont="1" applyBorder="1" applyAlignment="1" applyProtection="1">
      <alignment vertical="top"/>
      <protection/>
    </xf>
    <xf numFmtId="1" fontId="20" fillId="0" borderId="13" xfId="0" applyNumberFormat="1" applyFont="1" applyBorder="1" applyAlignment="1" applyProtection="1">
      <alignment horizontal="right" vertical="top" wrapText="1"/>
      <protection/>
    </xf>
    <xf numFmtId="49" fontId="20" fillId="0" borderId="28" xfId="0" applyNumberFormat="1" applyFont="1" applyBorder="1" applyAlignment="1" applyProtection="1">
      <alignment horizontal="right" vertical="top" wrapText="1"/>
      <protection/>
    </xf>
    <xf numFmtId="49" fontId="20" fillId="0" borderId="30" xfId="0" applyNumberFormat="1" applyFont="1" applyBorder="1" applyAlignment="1" applyProtection="1">
      <alignment vertical="top"/>
      <protection/>
    </xf>
    <xf numFmtId="1" fontId="20" fillId="0" borderId="13" xfId="0" applyNumberFormat="1" applyFont="1" applyFill="1" applyBorder="1" applyAlignment="1" applyProtection="1">
      <alignment horizontal="right" vertical="top" wrapText="1"/>
      <protection/>
    </xf>
    <xf numFmtId="49" fontId="20" fillId="0" borderId="41" xfId="0" applyNumberFormat="1" applyFont="1" applyFill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2" fillId="0" borderId="15" xfId="0" applyFont="1" applyBorder="1" applyAlignment="1">
      <alignment horizontal="center" vertical="top"/>
    </xf>
    <xf numFmtId="0" fontId="22" fillId="0" borderId="15" xfId="0" applyFont="1" applyBorder="1" applyAlignment="1">
      <alignment vertical="top" wrapText="1"/>
    </xf>
    <xf numFmtId="0" fontId="68" fillId="0" borderId="42" xfId="0" applyFont="1" applyFill="1" applyBorder="1" applyAlignment="1" applyProtection="1">
      <alignment horizontal="right" vertical="center" wrapText="1"/>
      <protection locked="0"/>
    </xf>
    <xf numFmtId="0" fontId="69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3" fontId="70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48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 locked="0"/>
    </xf>
    <xf numFmtId="3" fontId="24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24" fillId="2" borderId="14" xfId="0" applyNumberFormat="1" applyFont="1" applyFill="1" applyBorder="1" applyAlignment="1" applyProtection="1">
      <alignment horizontal="right" vertical="center"/>
      <protection/>
    </xf>
    <xf numFmtId="0" fontId="24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 locked="0"/>
    </xf>
    <xf numFmtId="49" fontId="24" fillId="0" borderId="14" xfId="0" applyNumberFormat="1" applyFont="1" applyFill="1" applyBorder="1" applyAlignment="1" applyProtection="1">
      <alignment horizontal="right" vertical="center"/>
      <protection locked="0"/>
    </xf>
    <xf numFmtId="49" fontId="24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top" wrapText="1"/>
      <protection/>
    </xf>
    <xf numFmtId="49" fontId="2" fillId="39" borderId="14" xfId="0" applyNumberFormat="1" applyFont="1" applyFill="1" applyBorder="1" applyAlignment="1" applyProtection="1">
      <alignment horizontal="center" vertical="top" wrapText="1"/>
      <protection/>
    </xf>
    <xf numFmtId="164" fontId="0" fillId="0" borderId="45" xfId="0" applyNumberFormat="1" applyFont="1" applyFill="1" applyBorder="1" applyAlignment="1" applyProtection="1">
      <alignment horizontal="right" vertical="center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165" fontId="0" fillId="0" borderId="20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6" xfId="0" applyFont="1" applyBorder="1" applyAlignment="1">
      <alignment horizontal="right" vertical="top"/>
    </xf>
    <xf numFmtId="0" fontId="6" fillId="0" borderId="4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48" fillId="0" borderId="14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12" fillId="39" borderId="52" xfId="0" applyFont="1" applyFill="1" applyBorder="1" applyAlignment="1" applyProtection="1">
      <alignment horizontal="right" vertical="center"/>
      <protection/>
    </xf>
    <xf numFmtId="0" fontId="71" fillId="39" borderId="53" xfId="0" applyFont="1" applyFill="1" applyBorder="1" applyAlignment="1" applyProtection="1">
      <alignment horizontal="center" vertical="center"/>
      <protection/>
    </xf>
    <xf numFmtId="0" fontId="71" fillId="39" borderId="54" xfId="0" applyFont="1" applyFill="1" applyBorder="1" applyAlignment="1" applyProtection="1">
      <alignment horizontal="center" vertical="center"/>
      <protection/>
    </xf>
    <xf numFmtId="0" fontId="71" fillId="39" borderId="41" xfId="0" applyFont="1" applyFill="1" applyBorder="1" applyAlignment="1" applyProtection="1">
      <alignment horizontal="center" vertical="center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11" fillId="39" borderId="54" xfId="0" applyFont="1" applyFill="1" applyBorder="1" applyAlignment="1" applyProtection="1">
      <alignment horizontal="left" vertical="center" wrapText="1" shrinkToFit="1"/>
      <protection/>
    </xf>
    <xf numFmtId="0" fontId="11" fillId="39" borderId="41" xfId="0" applyFont="1" applyFill="1" applyBorder="1" applyAlignment="1" applyProtection="1">
      <alignment horizontal="left" vertical="center" wrapText="1" shrinkToFit="1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2" fillId="39" borderId="39" xfId="0" applyFont="1" applyFill="1" applyBorder="1" applyAlignment="1" applyProtection="1">
      <alignment horizontal="center" vertical="center"/>
      <protection/>
    </xf>
    <xf numFmtId="0" fontId="72" fillId="39" borderId="37" xfId="0" applyFont="1" applyFill="1" applyBorder="1" applyAlignment="1" applyProtection="1">
      <alignment horizontal="center" vertical="center"/>
      <protection/>
    </xf>
    <xf numFmtId="0" fontId="72" fillId="39" borderId="38" xfId="0" applyFont="1" applyFill="1" applyBorder="1" applyAlignment="1" applyProtection="1">
      <alignment horizontal="center" vertical="center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2</xdr:row>
      <xdr:rowOff>95250</xdr:rowOff>
    </xdr:from>
    <xdr:ext cx="47625" cy="266700"/>
    <xdr:sp macro="[0]!pokupi_projekte">
      <xdr:nvSpPr>
        <xdr:cNvPr id="1" name="TextBox 1"/>
        <xdr:cNvSpPr txBox="1">
          <a:spLocks noChangeArrowheads="1"/>
        </xdr:cNvSpPr>
      </xdr:nvSpPr>
      <xdr:spPr>
        <a:xfrm flipH="1">
          <a:off x="28575000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view="pageBreakPreview" zoomScale="70" zoomScaleNormal="90" zoomScaleSheetLayoutView="70" zoomScalePageLayoutView="0" workbookViewId="0" topLeftCell="A1">
      <pane xSplit="15" ySplit="10" topLeftCell="Q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C7" sqref="C7"/>
    </sheetView>
  </sheetViews>
  <sheetFormatPr defaultColWidth="9.140625" defaultRowHeight="15"/>
  <cols>
    <col min="1" max="1" width="11.8515625" style="64" customWidth="1"/>
    <col min="2" max="2" width="28.8515625" style="64" hidden="1" customWidth="1"/>
    <col min="3" max="3" width="48.140625" style="64" customWidth="1"/>
    <col min="4" max="4" width="48.140625" style="64" hidden="1" customWidth="1"/>
    <col min="5" max="5" width="16.28125" style="64" customWidth="1"/>
    <col min="6" max="6" width="16.140625" style="64" customWidth="1"/>
    <col min="7" max="10" width="17.57421875" style="64" customWidth="1"/>
    <col min="11" max="14" width="19.00390625" style="64" customWidth="1"/>
    <col min="15" max="15" width="25.28125" style="64" customWidth="1"/>
    <col min="16" max="16" width="13.00390625" style="64" hidden="1" customWidth="1"/>
    <col min="17" max="34" width="9.140625" style="64" customWidth="1"/>
    <col min="35" max="35" width="0" style="64" hidden="1" customWidth="1"/>
    <col min="36" max="16384" width="9.140625" style="64" customWidth="1"/>
  </cols>
  <sheetData>
    <row r="1" spans="1:15" ht="18.75" customHeight="1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15" ht="27" customHeight="1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4" ht="14.25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15" ht="19.5" customHeight="1">
      <c r="A4" s="150"/>
      <c r="C4" s="201">
        <f>IF($A$4&gt;0,VLOOKUP(A4,sifarnik!A2:C252,2,FALSE),"")</f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11" ht="19.5" customHeight="1" thickBot="1">
      <c r="A5" s="191"/>
      <c r="B5" s="191"/>
      <c r="C5" s="191"/>
      <c r="I5" s="65"/>
      <c r="J5" s="65"/>
      <c r="K5" s="65"/>
    </row>
    <row r="6" spans="3:15" ht="20.25" customHeight="1" thickBot="1">
      <c r="C6" s="116"/>
      <c r="D6" s="83"/>
      <c r="G6" s="84">
        <f>+SUM(G11:G98)</f>
        <v>0</v>
      </c>
      <c r="H6" s="84"/>
      <c r="I6" s="84">
        <f>+SUM(I11:I98)</f>
        <v>0</v>
      </c>
      <c r="J6" s="84">
        <f aca="true" t="shared" si="0" ref="J6:O6">+SUM(J11:J98)</f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3:29" ht="15" customHeight="1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1:14" ht="15">
      <c r="K8" s="72"/>
      <c r="M8" s="74"/>
      <c r="N8" s="154" t="s">
        <v>634</v>
      </c>
    </row>
    <row r="9" spans="1:16" ht="63" customHeight="1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15" ht="15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16" ht="36" customHeight="1">
      <c r="A11" s="93">
        <v>1</v>
      </c>
      <c r="B11" s="94" t="e">
        <f>CONCATENATE($A$4,RIGHT(CONCATENATE("0",#REF!),3),A11)</f>
        <v>#REF!</v>
      </c>
      <c r="C11" s="189"/>
      <c r="D11" s="156"/>
      <c r="E11" s="172"/>
      <c r="F11" s="172"/>
      <c r="G11" s="96"/>
      <c r="H11" s="167"/>
      <c r="I11" s="153">
        <f>+SUMIF('по изворима и контима'!$D$12:$D$499,spisak!$C11,'по изворима и контима'!$J$12:$J$499)</f>
        <v>0</v>
      </c>
      <c r="J11" s="153">
        <f>+SUMIF('по изворима и контима'!$D$12:$D$499,spisak!$C11,'по изворима и контима'!$K$12:$K$499)</f>
        <v>0</v>
      </c>
      <c r="K11" s="153">
        <f>+SUMIF('по изворима и контима'!$D$12:$D$499,spisak!$C11,'по изворима и контима'!$L$12:$L$499)</f>
        <v>0</v>
      </c>
      <c r="L11" s="153">
        <f>+SUMIF('по изворима и контима'!$D$12:$D$499,spisak!$C11,'по изворима и контима'!$M$12:$M$499)</f>
        <v>0</v>
      </c>
      <c r="M11" s="153">
        <f>+SUMIF('по изворима и контима'!$D$12:$D$499,spisak!$C11,'по изворима и контима'!$N$12:$N$499)</f>
        <v>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16" ht="36" customHeight="1">
      <c r="A12" s="93">
        <f>A11+1</f>
        <v>2</v>
      </c>
      <c r="B12" s="94" t="e">
        <f>CONCATENATE($A$4,RIGHT(CONCATENATE("0",#REF!),3),A12)</f>
        <v>#REF!</v>
      </c>
      <c r="C12" s="157"/>
      <c r="D12" s="156"/>
      <c r="E12" s="172"/>
      <c r="F12" s="172"/>
      <c r="G12" s="96"/>
      <c r="H12" s="167"/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0</v>
      </c>
      <c r="K12" s="153">
        <f>+SUMIF('по изворима и контима'!$D$12:$D$499,spisak!$C12,'по изворима и контима'!$L$12:$L$499)</f>
        <v>0</v>
      </c>
      <c r="L12" s="153">
        <f>+SUMIF('по изворима и контима'!$D$12:$D$499,spisak!$C12,'по изворима и контима'!$M$12:$M$499)</f>
        <v>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aca="true" t="shared" si="1" ref="P12:P30">+A12</f>
        <v>2</v>
      </c>
    </row>
    <row r="13" spans="1:16" ht="36" customHeight="1">
      <c r="A13" s="93">
        <f aca="true" t="shared" si="2" ref="A13:A23">A12+1</f>
        <v>3</v>
      </c>
      <c r="B13" s="94" t="e">
        <f>CONCATENATE($A$4,RIGHT(CONCATENATE("0",#REF!),3),A13)</f>
        <v>#REF!</v>
      </c>
      <c r="C13" s="157"/>
      <c r="D13" s="156"/>
      <c r="E13" s="172"/>
      <c r="F13" s="172"/>
      <c r="G13" s="96"/>
      <c r="H13" s="167"/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16" ht="36" customHeight="1">
      <c r="A14" s="93">
        <f t="shared" si="2"/>
        <v>4</v>
      </c>
      <c r="B14" s="94" t="e">
        <f>CONCATENATE($A$4,RIGHT(CONCATENATE("0",#REF!),3),A14)</f>
        <v>#REF!</v>
      </c>
      <c r="C14" s="157"/>
      <c r="D14" s="156"/>
      <c r="E14" s="172"/>
      <c r="F14" s="172"/>
      <c r="G14" s="96"/>
      <c r="H14" s="167"/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16" ht="36" customHeight="1">
      <c r="A15" s="93">
        <f t="shared" si="2"/>
        <v>5</v>
      </c>
      <c r="B15" s="94" t="e">
        <f>CONCATENATE($A$4,RIGHT(CONCATENATE("0",#REF!),3),A15)</f>
        <v>#REF!</v>
      </c>
      <c r="C15" s="157"/>
      <c r="D15" s="156"/>
      <c r="E15" s="172"/>
      <c r="F15" s="172"/>
      <c r="G15" s="96"/>
      <c r="H15" s="167"/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0</v>
      </c>
      <c r="M15" s="153">
        <f>+SUMIF('по изворима и контима'!$D$12:$D$499,spisak!$C15,'по изворима и контима'!$N$12:$N$499)</f>
        <v>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16" ht="36" customHeight="1">
      <c r="A16" s="93">
        <f t="shared" si="2"/>
        <v>6</v>
      </c>
      <c r="B16" s="94" t="e">
        <f>CONCATENATE($A$4,RIGHT(CONCATENATE("0",#REF!),3),A16)</f>
        <v>#REF!</v>
      </c>
      <c r="C16" s="58"/>
      <c r="D16" s="156"/>
      <c r="E16" s="172"/>
      <c r="F16" s="172"/>
      <c r="G16" s="96"/>
      <c r="H16" s="167"/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0</v>
      </c>
      <c r="K16" s="153">
        <f>+SUMIF('по изворима и контима'!$D$12:$D$499,spisak!$C16,'по изворима и контима'!$L$12:$L$499)</f>
        <v>0</v>
      </c>
      <c r="L16" s="153">
        <f>+SUMIF('по изворима и контима'!$D$12:$D$499,spisak!$C16,'по изворима и контима'!$M$12:$M$499)</f>
        <v>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>
      <c r="A17" s="93">
        <f t="shared" si="2"/>
        <v>7</v>
      </c>
      <c r="B17" s="94" t="e">
        <f>CONCATENATE($A$4,RIGHT(CONCATENATE("0",#REF!),3),A17)</f>
        <v>#REF!</v>
      </c>
      <c r="C17" s="58"/>
      <c r="D17" s="156"/>
      <c r="E17" s="172"/>
      <c r="F17" s="172"/>
      <c r="G17" s="96"/>
      <c r="H17" s="167"/>
      <c r="I17" s="153">
        <f>+SUMIF('по изворима и контима'!$D$12:$D$499,spisak!$C17,'по изворима и контима'!$J$12:$J$499)</f>
        <v>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0</v>
      </c>
      <c r="M17" s="153">
        <f>+SUMIF('по изворима и контима'!$D$12:$D$499,spisak!$C17,'по изворима и контима'!$N$12:$N$499)</f>
        <v>0</v>
      </c>
      <c r="N17" s="153">
        <f>+SUMIF('по изворима и контима'!$D$12:$D$499,spisak!$C17,'по изворима и контима'!$O$12:$O$499)</f>
        <v>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>
      <c r="A18" s="93">
        <f t="shared" si="2"/>
        <v>8</v>
      </c>
      <c r="B18" s="94" t="e">
        <f>CONCATENATE($A$4,RIGHT(CONCATENATE("0",#REF!),3),A18)</f>
        <v>#REF!</v>
      </c>
      <c r="C18" s="58"/>
      <c r="D18" s="156"/>
      <c r="E18" s="172"/>
      <c r="F18" s="172"/>
      <c r="G18" s="96"/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>
      <c r="A19" s="93">
        <f t="shared" si="2"/>
        <v>9</v>
      </c>
      <c r="B19" s="94" t="e">
        <f>CONCATENATE($A$4,RIGHT(CONCATENATE("0",#REF!),3),A19)</f>
        <v>#REF!</v>
      </c>
      <c r="C19" s="58"/>
      <c r="D19" s="156"/>
      <c r="E19" s="172"/>
      <c r="F19" s="172"/>
      <c r="G19" s="96"/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0</v>
      </c>
      <c r="N19" s="153">
        <f>+SUMIF('по изворима и контима'!$D$12:$D$499,spisak!$C19,'по изворима и контима'!$O$12:$O$499)</f>
        <v>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>
      <c r="A20" s="93">
        <f t="shared" si="2"/>
        <v>10</v>
      </c>
      <c r="B20" s="94" t="e">
        <f>CONCATENATE($A$4,RIGHT(CONCATENATE("0",#REF!),3),A20)</f>
        <v>#REF!</v>
      </c>
      <c r="C20" s="58"/>
      <c r="D20" s="156"/>
      <c r="E20" s="172"/>
      <c r="F20" s="172"/>
      <c r="G20" s="96"/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>
      <c r="A21" s="93">
        <f t="shared" si="2"/>
        <v>11</v>
      </c>
      <c r="B21" s="94" t="e">
        <f>CONCATENATE($A$4,RIGHT(CONCATENATE("0",#REF!),3),A21)</f>
        <v>#REF!</v>
      </c>
      <c r="C21" s="58"/>
      <c r="D21" s="156"/>
      <c r="E21" s="172"/>
      <c r="F21" s="172"/>
      <c r="G21" s="96"/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>
      <c r="A22" s="93">
        <f t="shared" si="2"/>
        <v>12</v>
      </c>
      <c r="B22" s="94" t="e">
        <f>CONCATENATE($A$4,RIGHT(CONCATENATE("0",#REF!),3),A22)</f>
        <v>#REF!</v>
      </c>
      <c r="C22" s="58"/>
      <c r="D22" s="156"/>
      <c r="E22" s="172"/>
      <c r="F22" s="172"/>
      <c r="G22" s="96"/>
      <c r="H22" s="167"/>
      <c r="I22" s="153">
        <f>+SUMIF('по изворима и контима'!$D$12:$D$499,spisak!$C22,'по изворима и контима'!$J$12:$J$499)</f>
        <v>0</v>
      </c>
      <c r="J22" s="153">
        <f>+SUMIF('по изворима и контима'!$D$12:$D$499,spisak!$C22,'по изворима и контима'!$K$12:$K$499)</f>
        <v>0</v>
      </c>
      <c r="K22" s="153">
        <f>+SUMIF('по изворима и контима'!$D$12:$D$499,spisak!$C22,'по изворима и контима'!$L$12:$L$499)</f>
        <v>0</v>
      </c>
      <c r="L22" s="153">
        <f>+SUMIF('по изворима и контима'!$D$12:$D$499,spisak!$C22,'по изворима и контима'!$M$12:$M$499)</f>
        <v>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>
      <c r="A23" s="93">
        <f t="shared" si="2"/>
        <v>13</v>
      </c>
      <c r="B23" s="94" t="e">
        <f>CONCATENATE($A$4,RIGHT(CONCATENATE("0",#REF!),3),A23)</f>
        <v>#REF!</v>
      </c>
      <c r="C23" s="58"/>
      <c r="D23" s="156"/>
      <c r="E23" s="172"/>
      <c r="F23" s="172"/>
      <c r="G23" s="96"/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>
      <c r="A24" s="93">
        <f aca="true" t="shared" si="3" ref="A24:A30">A23+1</f>
        <v>14</v>
      </c>
      <c r="B24" s="94" t="e">
        <f>CONCATENATE($A$4,RIGHT(CONCATENATE("0",#REF!),3),A24)</f>
        <v>#REF!</v>
      </c>
      <c r="C24" s="58"/>
      <c r="D24" s="156"/>
      <c r="E24" s="172"/>
      <c r="F24" s="172"/>
      <c r="G24" s="96"/>
      <c r="H24" s="167"/>
      <c r="I24" s="153">
        <f>+SUMIF('по изворима и контима'!$D$12:$D$499,spisak!$C24,'по изворима и контима'!$J$12:$J$499)</f>
        <v>0</v>
      </c>
      <c r="J24" s="153">
        <f>+SUMIF('по изворима и контима'!$D$12:$D$499,spisak!$C24,'по изворима и контима'!$K$12:$K$499)</f>
        <v>0</v>
      </c>
      <c r="K24" s="153">
        <f>+SUMIF('по изворима и контима'!$D$12:$D$499,spisak!$C24,'по изворима и контима'!$L$12:$L$499)</f>
        <v>0</v>
      </c>
      <c r="L24" s="153">
        <f>+SUMIF('по изворима и контима'!$D$12:$D$499,spisak!$C24,'по изворима и контима'!$M$12:$M$499)</f>
        <v>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>
      <c r="A25" s="93">
        <f t="shared" si="3"/>
        <v>15</v>
      </c>
      <c r="B25" s="94" t="e">
        <f>CONCATENATE($A$4,RIGHT(CONCATENATE("0",#REF!),3),A25)</f>
        <v>#REF!</v>
      </c>
      <c r="C25" s="58"/>
      <c r="D25" s="156"/>
      <c r="E25" s="172"/>
      <c r="F25" s="172"/>
      <c r="G25" s="96"/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>
      <c r="A26" s="93">
        <f t="shared" si="3"/>
        <v>16</v>
      </c>
      <c r="B26" s="94" t="e">
        <f>CONCATENATE($A$4,RIGHT(CONCATENATE("0",#REF!),3),A26)</f>
        <v>#REF!</v>
      </c>
      <c r="C26" s="58"/>
      <c r="D26" s="156"/>
      <c r="E26" s="172"/>
      <c r="F26" s="172"/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>
      <c r="A27" s="93">
        <f t="shared" si="3"/>
        <v>17</v>
      </c>
      <c r="B27" s="94" t="e">
        <f>CONCATENATE($A$4,RIGHT(CONCATENATE("0",#REF!),3),A27)</f>
        <v>#REF!</v>
      </c>
      <c r="C27" s="58"/>
      <c r="D27" s="156"/>
      <c r="E27" s="172"/>
      <c r="F27" s="172"/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>
      <c r="A28" s="93">
        <f t="shared" si="3"/>
        <v>18</v>
      </c>
      <c r="B28" s="94" t="e">
        <f>CONCATENATE($A$4,RIGHT(CONCATENATE("0",#REF!),3),A28)</f>
        <v>#REF!</v>
      </c>
      <c r="C28" s="58"/>
      <c r="D28" s="156"/>
      <c r="E28" s="172"/>
      <c r="F28" s="172"/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>
      <c r="A29" s="93">
        <f t="shared" si="3"/>
        <v>19</v>
      </c>
      <c r="B29" s="94" t="e">
        <f>CONCATENATE($A$4,RIGHT(CONCATENATE("0",#REF!),3),A29)</f>
        <v>#REF!</v>
      </c>
      <c r="C29" s="58"/>
      <c r="D29" s="156"/>
      <c r="E29" s="172"/>
      <c r="F29" s="172"/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>
      <c r="A30" s="93">
        <f t="shared" si="3"/>
        <v>20</v>
      </c>
      <c r="B30" s="94" t="e">
        <f>CONCATENATE($A$4,RIGHT(CONCATENATE("0",#REF!),3),A30)</f>
        <v>#REF!</v>
      </c>
      <c r="C30" s="58"/>
      <c r="D30" s="156"/>
      <c r="E30" s="172"/>
      <c r="F30" s="172"/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5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conditionalFormatting sqref="M15:N18 L19:L30 M11:M30">
    <cfRule type="expression" priority="71" dxfId="0">
      <formula>#REF!&gt;0</formula>
    </cfRule>
  </conditionalFormatting>
  <conditionalFormatting sqref="M19:M30 N11:N30">
    <cfRule type="expression" priority="67" dxfId="0" stopIfTrue="1">
      <formula>#REF!&gt;0</formula>
    </cfRule>
  </conditionalFormatting>
  <conditionalFormatting sqref="M24:O30 M20:N30 M19 N11:O30">
    <cfRule type="expression" priority="65" dxfId="0" stopIfTrue="1">
      <formula>#REF!&gt;0</formula>
    </cfRule>
  </conditionalFormatting>
  <conditionalFormatting sqref="N24:O30 N20:N30 O11:O30">
    <cfRule type="expression" priority="53" dxfId="0" stopIfTrue="1">
      <formula>#REF!&gt;0</formula>
    </cfRule>
  </conditionalFormatting>
  <conditionalFormatting sqref="M15:N18 L19:L30 M11:M30">
    <cfRule type="expression" priority="51" dxfId="0">
      <formula>#REF!&gt;0</formula>
    </cfRule>
  </conditionalFormatting>
  <conditionalFormatting sqref="G6:H6">
    <cfRule type="expression" priority="1" dxfId="0">
      <formula>$G$6&lt;$I$6+SUM($K$6:$O$6)</formula>
    </cfRule>
  </conditionalFormatting>
  <printOptions horizontalCentered="1"/>
  <pageMargins left="0.25" right="0.25" top="0.75" bottom="0.75" header="0.3" footer="0.3"/>
  <pageSetup fitToHeight="1" fitToWidth="1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41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41" t="str">
        <f aca="true" t="shared" si="1" ref="B2:B32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 ht="15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 ht="15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 ht="15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 ht="15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 ht="15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 ht="15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 ht="15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 ht="15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 ht="15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 ht="15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 ht="15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 ht="15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 ht="15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 ht="15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41" t="str">
        <f aca="true" t="shared" si="4" ref="B33:B75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 ht="15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 ht="15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 ht="15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 ht="15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 ht="15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2:6" ht="15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2:6" ht="15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2:6" ht="15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2:6" ht="15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2:6" ht="15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2:6" ht="15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2:6" ht="15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2:6" ht="15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2:6" ht="15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2:6" ht="15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2:6" ht="15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2:6" ht="15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2:6" ht="15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2:6" ht="15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2:6" ht="15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 ht="15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aca="true" t="shared" si="5" ref="F65:F75">+IF(C65=C64,+F64+1,1)</f>
        <v>1</v>
      </c>
    </row>
    <row r="66" spans="2:6" ht="15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 ht="15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 ht="15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 ht="15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 ht="15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 ht="15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 ht="15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 ht="15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 ht="15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 ht="15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9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0</v>
      </c>
      <c r="O1" s="121">
        <f>IF(+SUM('по изворима и контима'!J12:P499)&lt;&gt;SUM(O4:O647),111,0)</f>
        <v>0</v>
      </c>
    </row>
    <row r="2" spans="15:18" ht="15.75" thickBot="1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5" ht="15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5" ht="15">
      <c r="A4">
        <f>+IF(ISBLANK('по изворима и контима'!D12)=TRUE,0,VALUE(1))</f>
        <v>0</v>
      </c>
      <c r="B4">
        <f>+IF(A1&gt;0,1,0)</f>
        <v>0</v>
      </c>
      <c r="C4" s="120">
        <f>IF(A4=0,0,+spisak!A$4)</f>
        <v>0</v>
      </c>
      <c r="D4">
        <f>IF(A4=0,0,+spisak!C$4)</f>
        <v>0</v>
      </c>
      <c r="E4" s="158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39">
        <f>+IF(A4=0,0,"do 2015")</f>
        <v>0</v>
      </c>
      <c r="O4" s="121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20">
        <f>IF(A5=0,0,+spisak!A$4)</f>
        <v>0</v>
      </c>
      <c r="D5">
        <f>IF(A5=0,0,+spisak!C$4)</f>
        <v>0</v>
      </c>
      <c r="E5" s="158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39">
        <f>+IF(A5=0,0,"2016-plan")</f>
        <v>0</v>
      </c>
      <c r="O5" s="121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20">
        <f>IF(A6=0,0,+spisak!A$4)</f>
        <v>0</v>
      </c>
      <c r="D6">
        <f>IF(A6=0,0,+spisak!C$4)</f>
        <v>0</v>
      </c>
      <c r="E6" s="158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39">
        <f>+IF(A6=0,0,"2016-procena")</f>
        <v>0</v>
      </c>
      <c r="O6" s="121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20">
        <f>IF(A7=0,0,+spisak!A$4)</f>
        <v>0</v>
      </c>
      <c r="D7">
        <f>IF(A7=0,0,+spisak!C$4)</f>
        <v>0</v>
      </c>
      <c r="E7" s="158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39">
        <f>+IF(A7=0,0,"2017")</f>
        <v>0</v>
      </c>
      <c r="O7" s="121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20">
        <f>IF(A8=0,0,+spisak!A$4)</f>
        <v>0</v>
      </c>
      <c r="D8">
        <f>IF(A8=0,0,+spisak!C$4)</f>
        <v>0</v>
      </c>
      <c r="E8" s="158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39">
        <f>+IF(A8=0,0,"2018")</f>
        <v>0</v>
      </c>
      <c r="O8" s="121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20">
        <f>IF(A9=0,0,+spisak!A$4)</f>
        <v>0</v>
      </c>
      <c r="D9">
        <f>IF(A9=0,0,+spisak!C$4)</f>
        <v>0</v>
      </c>
      <c r="E9" s="158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39">
        <f>+IF(A9=0,0,"2019")</f>
        <v>0</v>
      </c>
      <c r="O9" s="121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20">
        <f>IF(A10=0,0,+spisak!A$4)</f>
        <v>0</v>
      </c>
      <c r="D10">
        <f>IF(A10=0,0,+spisak!C$4)</f>
        <v>0</v>
      </c>
      <c r="E10" s="158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39">
        <f>+IF(A10=0,0,"nakon 2019")</f>
        <v>0</v>
      </c>
      <c r="O10" s="121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0</v>
      </c>
      <c r="B11">
        <f t="shared" si="1"/>
        <v>0</v>
      </c>
      <c r="C11" s="120">
        <f>IF(A11=0,0,+spisak!A$4)</f>
        <v>0</v>
      </c>
      <c r="D11">
        <f>IF(A11=0,0,+spisak!C$4)</f>
        <v>0</v>
      </c>
      <c r="E11" s="158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39">
        <f>+IF(A11=0,0,"do 2015")</f>
        <v>0</v>
      </c>
      <c r="O11" s="121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0</v>
      </c>
      <c r="B12">
        <f t="shared" si="1"/>
        <v>0</v>
      </c>
      <c r="C12" s="120">
        <f>IF(A12=0,0,+spisak!A$4)</f>
        <v>0</v>
      </c>
      <c r="D12">
        <f>IF(A12=0,0,+spisak!C$4)</f>
        <v>0</v>
      </c>
      <c r="E12" s="158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39">
        <f>+IF(A12=0,0,"2016-plan")</f>
        <v>0</v>
      </c>
      <c r="O12" s="121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0</v>
      </c>
      <c r="B13">
        <f t="shared" si="1"/>
        <v>0</v>
      </c>
      <c r="C13" s="120">
        <f>IF(A13=0,0,+spisak!A$4)</f>
        <v>0</v>
      </c>
      <c r="D13">
        <f>IF(A13=0,0,+spisak!C$4)</f>
        <v>0</v>
      </c>
      <c r="E13" s="158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39">
        <f>+IF(A13=0,0,"2016-procena")</f>
        <v>0</v>
      </c>
      <c r="O13" s="121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0</v>
      </c>
      <c r="B14">
        <f t="shared" si="1"/>
        <v>0</v>
      </c>
      <c r="C14" s="120">
        <f>IF(A14=0,0,+spisak!A$4)</f>
        <v>0</v>
      </c>
      <c r="D14">
        <f>IF(A14=0,0,+spisak!C$4)</f>
        <v>0</v>
      </c>
      <c r="E14" s="158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39">
        <f>+IF(A14=0,0,"2017")</f>
        <v>0</v>
      </c>
      <c r="O14" s="121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0</v>
      </c>
      <c r="B15">
        <f t="shared" si="1"/>
        <v>0</v>
      </c>
      <c r="C15" s="120">
        <f>IF(A15=0,0,+spisak!A$4)</f>
        <v>0</v>
      </c>
      <c r="D15">
        <f>IF(A15=0,0,+spisak!C$4)</f>
        <v>0</v>
      </c>
      <c r="E15" s="158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39">
        <f>+IF(A15=0,0,"2018")</f>
        <v>0</v>
      </c>
      <c r="O15" s="121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0</v>
      </c>
      <c r="B16">
        <f t="shared" si="1"/>
        <v>0</v>
      </c>
      <c r="C16" s="120">
        <f>IF(A16=0,0,+spisak!A$4)</f>
        <v>0</v>
      </c>
      <c r="D16">
        <f>IF(A16=0,0,+spisak!C$4)</f>
        <v>0</v>
      </c>
      <c r="E16" s="158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39">
        <f>+IF(A16=0,0,"2019")</f>
        <v>0</v>
      </c>
      <c r="O16" s="121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0</v>
      </c>
      <c r="B17">
        <f t="shared" si="1"/>
        <v>0</v>
      </c>
      <c r="C17" s="120">
        <f>IF(A17=0,0,+spisak!A$4)</f>
        <v>0</v>
      </c>
      <c r="D17">
        <f>IF(A17=0,0,+spisak!C$4)</f>
        <v>0</v>
      </c>
      <c r="E17" s="158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39">
        <f>+IF(A17=0,0,"nakon 2019")</f>
        <v>0</v>
      </c>
      <c r="O17" s="121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20">
        <f>IF(A18=0,0,+spisak!A$4)</f>
        <v>0</v>
      </c>
      <c r="D18">
        <f>IF(A18=0,0,+spisak!C$4)</f>
        <v>0</v>
      </c>
      <c r="E18" s="158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39">
        <f>+IF(A18=0,0,"do 2015")</f>
        <v>0</v>
      </c>
      <c r="O18" s="121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20">
        <f>IF(A19=0,0,+spisak!A$4)</f>
        <v>0</v>
      </c>
      <c r="D19">
        <f>IF(A19=0,0,+spisak!C$4)</f>
        <v>0</v>
      </c>
      <c r="E19" s="158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39">
        <f>+IF(A19=0,0,"2016-plan")</f>
        <v>0</v>
      </c>
      <c r="O19" s="121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20">
        <f>IF(A20=0,0,+spisak!A$4)</f>
        <v>0</v>
      </c>
      <c r="D20">
        <f>IF(A20=0,0,+spisak!C$4)</f>
        <v>0</v>
      </c>
      <c r="E20" s="158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39">
        <f>+IF(A20=0,0,"2016-procena")</f>
        <v>0</v>
      </c>
      <c r="O20" s="121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20">
        <f>IF(A21=0,0,+spisak!A$4)</f>
        <v>0</v>
      </c>
      <c r="D21">
        <f>IF(A21=0,0,+spisak!C$4)</f>
        <v>0</v>
      </c>
      <c r="E21" s="158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39">
        <f>+IF(A21=0,0,"2017")</f>
        <v>0</v>
      </c>
      <c r="O21" s="121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20">
        <f>IF(A22=0,0,+spisak!A$4)</f>
        <v>0</v>
      </c>
      <c r="D22">
        <f>IF(A22=0,0,+spisak!C$4)</f>
        <v>0</v>
      </c>
      <c r="E22" s="158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39">
        <f>+IF(A22=0,0,"2018")</f>
        <v>0</v>
      </c>
      <c r="O22" s="121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20">
        <f>IF(A23=0,0,+spisak!A$4)</f>
        <v>0</v>
      </c>
      <c r="D23">
        <f>IF(A23=0,0,+spisak!C$4)</f>
        <v>0</v>
      </c>
      <c r="E23" s="158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39">
        <f>+IF(A23=0,0,"2019")</f>
        <v>0</v>
      </c>
      <c r="O23" s="121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20">
        <f>IF(A24=0,0,+spisak!A$4)</f>
        <v>0</v>
      </c>
      <c r="D24">
        <f>IF(A24=0,0,+spisak!C$4)</f>
        <v>0</v>
      </c>
      <c r="E24" s="158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39">
        <f>+IF(A24=0,0,"nakon 2019")</f>
        <v>0</v>
      </c>
      <c r="O24" s="121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20">
        <f>IF(A25=0,0,+spisak!A$4)</f>
        <v>0</v>
      </c>
      <c r="D25">
        <f>IF(A25=0,0,+spisak!C$4)</f>
        <v>0</v>
      </c>
      <c r="E25" s="158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39">
        <f>+IF(A25=0,0,"do 2015")</f>
        <v>0</v>
      </c>
      <c r="O25" s="121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20">
        <f>IF(A26=0,0,+spisak!A$4)</f>
        <v>0</v>
      </c>
      <c r="D26">
        <f>IF(A26=0,0,+spisak!C$4)</f>
        <v>0</v>
      </c>
      <c r="E26" s="158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39">
        <f>+IF(A26=0,0,"2016-plan")</f>
        <v>0</v>
      </c>
      <c r="O26" s="121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20">
        <f>IF(A27=0,0,+spisak!A$4)</f>
        <v>0</v>
      </c>
      <c r="D27">
        <f>IF(A27=0,0,+spisak!C$4)</f>
        <v>0</v>
      </c>
      <c r="E27" s="158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39">
        <f>+IF(A27=0,0,"2016-procena")</f>
        <v>0</v>
      </c>
      <c r="O27" s="121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20">
        <f>IF(A28=0,0,+spisak!A$4)</f>
        <v>0</v>
      </c>
      <c r="D28">
        <f>IF(A28=0,0,+spisak!C$4)</f>
        <v>0</v>
      </c>
      <c r="E28" s="158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39">
        <f>+IF(A28=0,0,"2017")</f>
        <v>0</v>
      </c>
      <c r="O28" s="121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20">
        <f>IF(A29=0,0,+spisak!A$4)</f>
        <v>0</v>
      </c>
      <c r="D29">
        <f>IF(A29=0,0,+spisak!C$4)</f>
        <v>0</v>
      </c>
      <c r="E29" s="158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39">
        <f>+IF(A29=0,0,"2018")</f>
        <v>0</v>
      </c>
      <c r="O29" s="121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20">
        <f>IF(A30=0,0,+spisak!A$4)</f>
        <v>0</v>
      </c>
      <c r="D30">
        <f>IF(A30=0,0,+spisak!C$4)</f>
        <v>0</v>
      </c>
      <c r="E30" s="158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39">
        <f>+IF(A30=0,0,"2019")</f>
        <v>0</v>
      </c>
      <c r="O30" s="121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20">
        <f>IF(A31=0,0,+spisak!A$4)</f>
        <v>0</v>
      </c>
      <c r="D31">
        <f>IF(A31=0,0,+spisak!C$4)</f>
        <v>0</v>
      </c>
      <c r="E31" s="158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39">
        <f>+IF(A31=0,0,"nakon 2019")</f>
        <v>0</v>
      </c>
      <c r="O31" s="121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20">
        <f>IF(A32=0,0,+spisak!A$4)</f>
        <v>0</v>
      </c>
      <c r="D32">
        <f>IF(A32=0,0,+spisak!C$4)</f>
        <v>0</v>
      </c>
      <c r="E32" s="158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39">
        <f>+IF(A32=0,0,"do 2015")</f>
        <v>0</v>
      </c>
      <c r="O32" s="121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20">
        <f>IF(A33=0,0,+spisak!A$4)</f>
        <v>0</v>
      </c>
      <c r="D33">
        <f>IF(A33=0,0,+spisak!C$4)</f>
        <v>0</v>
      </c>
      <c r="E33" s="158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39">
        <f>+IF(A33=0,0,"2016-plan")</f>
        <v>0</v>
      </c>
      <c r="O33" s="121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20">
        <f>IF(A34=0,0,+spisak!A$4)</f>
        <v>0</v>
      </c>
      <c r="D34">
        <f>IF(A34=0,0,+spisak!C$4)</f>
        <v>0</v>
      </c>
      <c r="E34" s="158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39">
        <f>+IF(A34=0,0,"2016-procena")</f>
        <v>0</v>
      </c>
      <c r="O34" s="121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20">
        <f>IF(A35=0,0,+spisak!A$4)</f>
        <v>0</v>
      </c>
      <c r="D35">
        <f>IF(A35=0,0,+spisak!C$4)</f>
        <v>0</v>
      </c>
      <c r="E35" s="158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39">
        <f>+IF(A35=0,0,"2017")</f>
        <v>0</v>
      </c>
      <c r="O35" s="121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20">
        <f>IF(A36=0,0,+spisak!A$4)</f>
        <v>0</v>
      </c>
      <c r="D36">
        <f>IF(A36=0,0,+spisak!C$4)</f>
        <v>0</v>
      </c>
      <c r="E36" s="158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39">
        <f>+IF(A36=0,0,"2018")</f>
        <v>0</v>
      </c>
      <c r="O36" s="121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20">
        <f>IF(A37=0,0,+spisak!A$4)</f>
        <v>0</v>
      </c>
      <c r="D37">
        <f>IF(A37=0,0,+spisak!C$4)</f>
        <v>0</v>
      </c>
      <c r="E37" s="158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39">
        <f>+IF(A37=0,0,"2019")</f>
        <v>0</v>
      </c>
      <c r="O37" s="121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20">
        <f>IF(A38=0,0,+spisak!A$4)</f>
        <v>0</v>
      </c>
      <c r="D38">
        <f>IF(A38=0,0,+spisak!C$4)</f>
        <v>0</v>
      </c>
      <c r="E38" s="158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39">
        <f>+IF(A38=0,0,"nakon 2019")</f>
        <v>0</v>
      </c>
      <c r="O38" s="121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20">
        <f>IF(A39=0,0,+spisak!A$4)</f>
        <v>0</v>
      </c>
      <c r="D39">
        <f>IF(A39=0,0,+spisak!C$4)</f>
        <v>0</v>
      </c>
      <c r="E39" s="158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39">
        <f>+IF(A39=0,0,"do 2015")</f>
        <v>0</v>
      </c>
      <c r="O39" s="121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20">
        <f>IF(A40=0,0,+spisak!A$4)</f>
        <v>0</v>
      </c>
      <c r="D40">
        <f>IF(A40=0,0,+spisak!C$4)</f>
        <v>0</v>
      </c>
      <c r="E40" s="158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39">
        <f>+IF(A40=0,0,"2016-plan")</f>
        <v>0</v>
      </c>
      <c r="O40" s="121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20">
        <f>IF(A41=0,0,+spisak!A$4)</f>
        <v>0</v>
      </c>
      <c r="D41">
        <f>IF(A41=0,0,+spisak!C$4)</f>
        <v>0</v>
      </c>
      <c r="E41" s="158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39">
        <f>+IF(A41=0,0,"2016-procena")</f>
        <v>0</v>
      </c>
      <c r="O41" s="121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20">
        <f>IF(A42=0,0,+spisak!A$4)</f>
        <v>0</v>
      </c>
      <c r="D42">
        <f>IF(A42=0,0,+spisak!C$4)</f>
        <v>0</v>
      </c>
      <c r="E42" s="158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39">
        <f>+IF(A42=0,0,"2017")</f>
        <v>0</v>
      </c>
      <c r="O42" s="121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20">
        <f>IF(A43=0,0,+spisak!A$4)</f>
        <v>0</v>
      </c>
      <c r="D43">
        <f>IF(A43=0,0,+spisak!C$4)</f>
        <v>0</v>
      </c>
      <c r="E43" s="158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39">
        <f>+IF(A43=0,0,"2018")</f>
        <v>0</v>
      </c>
      <c r="O43" s="121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20">
        <f>IF(A44=0,0,+spisak!A$4)</f>
        <v>0</v>
      </c>
      <c r="D44">
        <f>IF(A44=0,0,+spisak!C$4)</f>
        <v>0</v>
      </c>
      <c r="E44" s="158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39">
        <f>+IF(A44=0,0,"2019")</f>
        <v>0</v>
      </c>
      <c r="O44" s="121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20">
        <f>IF(A45=0,0,+spisak!A$4)</f>
        <v>0</v>
      </c>
      <c r="D45">
        <f>IF(A45=0,0,+spisak!C$4)</f>
        <v>0</v>
      </c>
      <c r="E45" s="158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39">
        <f>+IF(A45=0,0,"nakon 2019")</f>
        <v>0</v>
      </c>
      <c r="O45" s="121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20">
        <f>IF(A46=0,0,+spisak!A$4)</f>
        <v>0</v>
      </c>
      <c r="D46">
        <f>IF(A46=0,0,+spisak!C$4)</f>
        <v>0</v>
      </c>
      <c r="E46" s="158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39">
        <f>+IF(A46=0,0,"do 2015")</f>
        <v>0</v>
      </c>
      <c r="O46" s="121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20">
        <f>IF(A47=0,0,+spisak!A$4)</f>
        <v>0</v>
      </c>
      <c r="D47">
        <f>IF(A47=0,0,+spisak!C$4)</f>
        <v>0</v>
      </c>
      <c r="E47" s="158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39">
        <f>+IF(A47=0,0,"2016-plan")</f>
        <v>0</v>
      </c>
      <c r="O47" s="121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20">
        <f>IF(A48=0,0,+spisak!A$4)</f>
        <v>0</v>
      </c>
      <c r="D48">
        <f>IF(A48=0,0,+spisak!C$4)</f>
        <v>0</v>
      </c>
      <c r="E48" s="158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39">
        <f>+IF(A48=0,0,"2016-procena")</f>
        <v>0</v>
      </c>
      <c r="O48" s="121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20">
        <f>IF(A49=0,0,+spisak!A$4)</f>
        <v>0</v>
      </c>
      <c r="D49">
        <f>IF(A49=0,0,+spisak!C$4)</f>
        <v>0</v>
      </c>
      <c r="E49" s="158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39">
        <f>+IF(A49=0,0,"2017")</f>
        <v>0</v>
      </c>
      <c r="O49" s="121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20">
        <f>IF(A50=0,0,+spisak!A$4)</f>
        <v>0</v>
      </c>
      <c r="D50">
        <f>IF(A50=0,0,+spisak!C$4)</f>
        <v>0</v>
      </c>
      <c r="E50" s="158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39">
        <f>+IF(A50=0,0,"2018")</f>
        <v>0</v>
      </c>
      <c r="O50" s="121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20">
        <f>IF(A51=0,0,+spisak!A$4)</f>
        <v>0</v>
      </c>
      <c r="D51">
        <f>IF(A51=0,0,+spisak!C$4)</f>
        <v>0</v>
      </c>
      <c r="E51" s="158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39">
        <f>+IF(A51=0,0,"2019")</f>
        <v>0</v>
      </c>
      <c r="O51" s="121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20">
        <f>IF(A52=0,0,+spisak!A$4)</f>
        <v>0</v>
      </c>
      <c r="D52">
        <f>IF(A52=0,0,+spisak!C$4)</f>
        <v>0</v>
      </c>
      <c r="E52" s="158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39">
        <f>+IF(A52=0,0,"nakon 2019")</f>
        <v>0</v>
      </c>
      <c r="O52" s="121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20">
        <f>IF(A53=0,0,+spisak!A$4)</f>
        <v>0</v>
      </c>
      <c r="D53">
        <f>IF(A53=0,0,+spisak!C$4)</f>
        <v>0</v>
      </c>
      <c r="E53" s="158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39">
        <f>+IF(A53=0,0,"do 2015")</f>
        <v>0</v>
      </c>
      <c r="O53" s="121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20">
        <f>IF(A54=0,0,+spisak!A$4)</f>
        <v>0</v>
      </c>
      <c r="D54">
        <f>IF(A54=0,0,+spisak!C$4)</f>
        <v>0</v>
      </c>
      <c r="E54" s="158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39">
        <f>+IF(A54=0,0,"2016-plan")</f>
        <v>0</v>
      </c>
      <c r="O54" s="121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20">
        <f>IF(A55=0,0,+spisak!A$4)</f>
        <v>0</v>
      </c>
      <c r="D55">
        <f>IF(A55=0,0,+spisak!C$4)</f>
        <v>0</v>
      </c>
      <c r="E55" s="158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39">
        <f>+IF(A55=0,0,"2016-procena")</f>
        <v>0</v>
      </c>
      <c r="O55" s="121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20">
        <f>IF(A56=0,0,+spisak!A$4)</f>
        <v>0</v>
      </c>
      <c r="D56">
        <f>IF(A56=0,0,+spisak!C$4)</f>
        <v>0</v>
      </c>
      <c r="E56" s="158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39">
        <f>+IF(A56=0,0,"2017")</f>
        <v>0</v>
      </c>
      <c r="O56" s="121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20">
        <f>IF(A57=0,0,+spisak!A$4)</f>
        <v>0</v>
      </c>
      <c r="D57">
        <f>IF(A57=0,0,+spisak!C$4)</f>
        <v>0</v>
      </c>
      <c r="E57" s="158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39">
        <f>+IF(A57=0,0,"2018")</f>
        <v>0</v>
      </c>
      <c r="O57" s="121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20">
        <f>IF(A58=0,0,+spisak!A$4)</f>
        <v>0</v>
      </c>
      <c r="D58">
        <f>IF(A58=0,0,+spisak!C$4)</f>
        <v>0</v>
      </c>
      <c r="E58" s="158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39">
        <f>+IF(A58=0,0,"2019")</f>
        <v>0</v>
      </c>
      <c r="O58" s="121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20">
        <f>IF(A59=0,0,+spisak!A$4)</f>
        <v>0</v>
      </c>
      <c r="D59">
        <f>IF(A59=0,0,+spisak!C$4)</f>
        <v>0</v>
      </c>
      <c r="E59" s="158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39">
        <f>+IF(A59=0,0,"nakon 2019")</f>
        <v>0</v>
      </c>
      <c r="O59" s="121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20">
        <f>IF(A67=0,0,+spisak!A$4)</f>
        <v>0</v>
      </c>
      <c r="D67">
        <f>IF(A67=0,0,+spisak!C$4)</f>
        <v>0</v>
      </c>
      <c r="E67" s="158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39">
        <f>+IF(A67=0,0,"do 2015")</f>
        <v>0</v>
      </c>
      <c r="O67" s="121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20">
        <f>IF(A68=0,0,+spisak!A$4)</f>
        <v>0</v>
      </c>
      <c r="D68">
        <f>IF(A68=0,0,+spisak!C$4)</f>
        <v>0</v>
      </c>
      <c r="E68" s="158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39">
        <f>+IF(A68=0,0,"2016-plan")</f>
        <v>0</v>
      </c>
      <c r="O68" s="121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20">
        <f>IF(A69=0,0,+spisak!A$4)</f>
        <v>0</v>
      </c>
      <c r="D69">
        <f>IF(A69=0,0,+spisak!C$4)</f>
        <v>0</v>
      </c>
      <c r="E69" s="158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39">
        <f>+IF(A69=0,0,"2016-procena")</f>
        <v>0</v>
      </c>
      <c r="O69" s="121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20">
        <f>IF(A70=0,0,+spisak!A$4)</f>
        <v>0</v>
      </c>
      <c r="D70">
        <f>IF(A70=0,0,+spisak!C$4)</f>
        <v>0</v>
      </c>
      <c r="E70" s="158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39">
        <f>+IF(A70=0,0,"2017")</f>
        <v>0</v>
      </c>
      <c r="O70" s="121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20">
        <f>IF(A71=0,0,+spisak!A$4)</f>
        <v>0</v>
      </c>
      <c r="D71">
        <f>IF(A71=0,0,+spisak!C$4)</f>
        <v>0</v>
      </c>
      <c r="E71" s="158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39">
        <f>+IF(A71=0,0,"2018")</f>
        <v>0</v>
      </c>
      <c r="O71" s="121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20">
        <f>IF(A72=0,0,+spisak!A$4)</f>
        <v>0</v>
      </c>
      <c r="D72">
        <f>IF(A72=0,0,+spisak!C$4)</f>
        <v>0</v>
      </c>
      <c r="E72" s="158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39">
        <f>+IF(A72=0,0,"2019")</f>
        <v>0</v>
      </c>
      <c r="O72" s="121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20">
        <f>IF(A73=0,0,+spisak!A$4)</f>
        <v>0</v>
      </c>
      <c r="D73">
        <f>IF(A73=0,0,+spisak!C$4)</f>
        <v>0</v>
      </c>
      <c r="E73" s="158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39">
        <f>+IF(A73=0,0,"nakon 2019")</f>
        <v>0</v>
      </c>
      <c r="O73" s="121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20">
        <f>IF(A74=0,0,+spisak!A$4)</f>
        <v>0</v>
      </c>
      <c r="D74">
        <f>IF(A74=0,0,+spisak!C$4)</f>
        <v>0</v>
      </c>
      <c r="E74" s="158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39">
        <f>+IF(A74=0,0,"do 2015")</f>
        <v>0</v>
      </c>
      <c r="O74" s="121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20">
        <f>IF(A75=0,0,+spisak!A$4)</f>
        <v>0</v>
      </c>
      <c r="D75">
        <f>IF(A75=0,0,+spisak!C$4)</f>
        <v>0</v>
      </c>
      <c r="E75" s="158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39">
        <f>+IF(A75=0,0,"2016-plan")</f>
        <v>0</v>
      </c>
      <c r="O75" s="121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20">
        <f>IF(A76=0,0,+spisak!A$4)</f>
        <v>0</v>
      </c>
      <c r="D76">
        <f>IF(A76=0,0,+spisak!C$4)</f>
        <v>0</v>
      </c>
      <c r="E76" s="158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39">
        <f>+IF(A76=0,0,"2016-procena")</f>
        <v>0</v>
      </c>
      <c r="O76" s="121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20">
        <f>IF(A77=0,0,+spisak!A$4)</f>
        <v>0</v>
      </c>
      <c r="D77">
        <f>IF(A77=0,0,+spisak!C$4)</f>
        <v>0</v>
      </c>
      <c r="E77" s="158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39">
        <f>+IF(A77=0,0,"2017")</f>
        <v>0</v>
      </c>
      <c r="O77" s="121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20">
        <f>IF(A78=0,0,+spisak!A$4)</f>
        <v>0</v>
      </c>
      <c r="D78">
        <f>IF(A78=0,0,+spisak!C$4)</f>
        <v>0</v>
      </c>
      <c r="E78" s="158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39">
        <f>+IF(A78=0,0,"2018")</f>
        <v>0</v>
      </c>
      <c r="O78" s="121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20">
        <f>IF(A79=0,0,+spisak!A$4)</f>
        <v>0</v>
      </c>
      <c r="D79">
        <f>IF(A79=0,0,+spisak!C$4)</f>
        <v>0</v>
      </c>
      <c r="E79" s="158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39">
        <f>+IF(A79=0,0,"2019")</f>
        <v>0</v>
      </c>
      <c r="O79" s="121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20">
        <f>IF(A80=0,0,+spisak!A$4)</f>
        <v>0</v>
      </c>
      <c r="D80">
        <f>IF(A80=0,0,+spisak!C$4)</f>
        <v>0</v>
      </c>
      <c r="E80" s="158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39">
        <f>+IF(A80=0,0,"nakon 2019")</f>
        <v>0</v>
      </c>
      <c r="O80" s="121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20">
        <f>IF(A81=0,0,+spisak!A$4)</f>
        <v>0</v>
      </c>
      <c r="D81">
        <f>IF(A81=0,0,+spisak!C$4)</f>
        <v>0</v>
      </c>
      <c r="E81" s="158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39">
        <f>+IF(A81=0,0,"do 2015")</f>
        <v>0</v>
      </c>
      <c r="O81" s="121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20">
        <f>IF(A82=0,0,+spisak!A$4)</f>
        <v>0</v>
      </c>
      <c r="D82">
        <f>IF(A82=0,0,+spisak!C$4)</f>
        <v>0</v>
      </c>
      <c r="E82" s="158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39">
        <f>+IF(A82=0,0,"2016-plan")</f>
        <v>0</v>
      </c>
      <c r="O82" s="121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20">
        <f>IF(A83=0,0,+spisak!A$4)</f>
        <v>0</v>
      </c>
      <c r="D83">
        <f>IF(A83=0,0,+spisak!C$4)</f>
        <v>0</v>
      </c>
      <c r="E83" s="158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39">
        <f>+IF(A83=0,0,"2016-procena")</f>
        <v>0</v>
      </c>
      <c r="O83" s="121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20">
        <f>IF(A84=0,0,+spisak!A$4)</f>
        <v>0</v>
      </c>
      <c r="D84">
        <f>IF(A84=0,0,+spisak!C$4)</f>
        <v>0</v>
      </c>
      <c r="E84" s="158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39">
        <f>+IF(A84=0,0,"2017")</f>
        <v>0</v>
      </c>
      <c r="O84" s="121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20">
        <f>IF(A85=0,0,+spisak!A$4)</f>
        <v>0</v>
      </c>
      <c r="D85">
        <f>IF(A85=0,0,+spisak!C$4)</f>
        <v>0</v>
      </c>
      <c r="E85" s="158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39">
        <f>+IF(A85=0,0,"2018")</f>
        <v>0</v>
      </c>
      <c r="O85" s="121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20">
        <f>IF(A86=0,0,+spisak!A$4)</f>
        <v>0</v>
      </c>
      <c r="D86">
        <f>IF(A86=0,0,+spisak!C$4)</f>
        <v>0</v>
      </c>
      <c r="E86" s="158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39">
        <f>+IF(A86=0,0,"2019")</f>
        <v>0</v>
      </c>
      <c r="O86" s="121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20">
        <f>IF(A87=0,0,+spisak!A$4)</f>
        <v>0</v>
      </c>
      <c r="D87">
        <f>IF(A87=0,0,+spisak!C$4)</f>
        <v>0</v>
      </c>
      <c r="E87" s="158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39">
        <f>+IF(A87=0,0,"nakon 2019")</f>
        <v>0</v>
      </c>
      <c r="O87" s="121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20">
        <f>IF(A95=0,0,+spisak!A$4)</f>
        <v>0</v>
      </c>
      <c r="D95">
        <f>IF(A95=0,0,+spisak!C$4)</f>
        <v>0</v>
      </c>
      <c r="E95" s="158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39">
        <f>+IF(A95=0,0,"do 2015")</f>
        <v>0</v>
      </c>
      <c r="O95" s="121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20">
        <f>IF(A96=0,0,+spisak!A$4)</f>
        <v>0</v>
      </c>
      <c r="D96">
        <f>IF(A96=0,0,+spisak!C$4)</f>
        <v>0</v>
      </c>
      <c r="E96" s="158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39">
        <f>+IF(A96=0,0,"2016-plan")</f>
        <v>0</v>
      </c>
      <c r="O96" s="121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20">
        <f>IF(A97=0,0,+spisak!A$4)</f>
        <v>0</v>
      </c>
      <c r="D97">
        <f>IF(A97=0,0,+spisak!C$4)</f>
        <v>0</v>
      </c>
      <c r="E97" s="158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39">
        <f>+IF(A97=0,0,"2016-procena")</f>
        <v>0</v>
      </c>
      <c r="O97" s="121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20">
        <f>IF(A98=0,0,+spisak!A$4)</f>
        <v>0</v>
      </c>
      <c r="D98">
        <f>IF(A98=0,0,+spisak!C$4)</f>
        <v>0</v>
      </c>
      <c r="E98" s="158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39">
        <f>+IF(A98=0,0,"2017")</f>
        <v>0</v>
      </c>
      <c r="O98" s="121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20">
        <f>IF(A99=0,0,+spisak!A$4)</f>
        <v>0</v>
      </c>
      <c r="D99">
        <f>IF(A99=0,0,+spisak!C$4)</f>
        <v>0</v>
      </c>
      <c r="E99" s="158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39">
        <f>+IF(A99=0,0,"2018")</f>
        <v>0</v>
      </c>
      <c r="O99" s="121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20">
        <f>IF(A100=0,0,+spisak!A$4)</f>
        <v>0</v>
      </c>
      <c r="D100">
        <f>IF(A100=0,0,+spisak!C$4)</f>
        <v>0</v>
      </c>
      <c r="E100" s="158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39">
        <f>+IF(A100=0,0,"2019")</f>
        <v>0</v>
      </c>
      <c r="O100" s="121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20">
        <f>IF(A101=0,0,+spisak!A$4)</f>
        <v>0</v>
      </c>
      <c r="D101">
        <f>IF(A101=0,0,+spisak!C$4)</f>
        <v>0</v>
      </c>
      <c r="E101" s="158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39">
        <f>+IF(A101=0,0,"nakon 2019")</f>
        <v>0</v>
      </c>
      <c r="O101" s="121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20">
        <f>IF(A102=0,0,+spisak!A$4)</f>
        <v>0</v>
      </c>
      <c r="D102">
        <f>IF(A102=0,0,+spisak!C$4)</f>
        <v>0</v>
      </c>
      <c r="E102" s="158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39">
        <f>+IF(A102=0,0,"do 2015")</f>
        <v>0</v>
      </c>
      <c r="O102" s="121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20">
        <f>IF(A103=0,0,+spisak!A$4)</f>
        <v>0</v>
      </c>
      <c r="D103">
        <f>IF(A103=0,0,+spisak!C$4)</f>
        <v>0</v>
      </c>
      <c r="E103" s="158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39">
        <f>+IF(A103=0,0,"2016-plan")</f>
        <v>0</v>
      </c>
      <c r="O103" s="121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20">
        <f>IF(A104=0,0,+spisak!A$4)</f>
        <v>0</v>
      </c>
      <c r="D104">
        <f>IF(A104=0,0,+spisak!C$4)</f>
        <v>0</v>
      </c>
      <c r="E104" s="158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39">
        <f>+IF(A104=0,0,"2016-procena")</f>
        <v>0</v>
      </c>
      <c r="O104" s="121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20">
        <f>IF(A105=0,0,+spisak!A$4)</f>
        <v>0</v>
      </c>
      <c r="D105">
        <f>IF(A105=0,0,+spisak!C$4)</f>
        <v>0</v>
      </c>
      <c r="E105" s="158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39">
        <f>+IF(A105=0,0,"2017")</f>
        <v>0</v>
      </c>
      <c r="O105" s="121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20">
        <f>IF(A106=0,0,+spisak!A$4)</f>
        <v>0</v>
      </c>
      <c r="D106">
        <f>IF(A106=0,0,+spisak!C$4)</f>
        <v>0</v>
      </c>
      <c r="E106" s="158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39">
        <f>+IF(A106=0,0,"2018")</f>
        <v>0</v>
      </c>
      <c r="O106" s="121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20">
        <f>IF(A107=0,0,+spisak!A$4)</f>
        <v>0</v>
      </c>
      <c r="D107">
        <f>IF(A107=0,0,+spisak!C$4)</f>
        <v>0</v>
      </c>
      <c r="E107" s="158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39">
        <f>+IF(A107=0,0,"2019")</f>
        <v>0</v>
      </c>
      <c r="O107" s="121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20">
        <f>IF(A108=0,0,+spisak!A$4)</f>
        <v>0</v>
      </c>
      <c r="D108">
        <f>IF(A108=0,0,+spisak!C$4)</f>
        <v>0</v>
      </c>
      <c r="E108" s="158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39">
        <f>+IF(A108=0,0,"nakon 2019")</f>
        <v>0</v>
      </c>
      <c r="O108" s="121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20">
        <f>IF(A109=0,0,+spisak!A$4)</f>
        <v>0</v>
      </c>
      <c r="D109">
        <f>IF(A109=0,0,+spisak!C$4)</f>
        <v>0</v>
      </c>
      <c r="E109" s="158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39">
        <f>+IF(A109=0,0,"do 2015")</f>
        <v>0</v>
      </c>
      <c r="O109" s="121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20">
        <f>IF(A110=0,0,+spisak!A$4)</f>
        <v>0</v>
      </c>
      <c r="D110">
        <f>IF(A110=0,0,+spisak!C$4)</f>
        <v>0</v>
      </c>
      <c r="E110" s="158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39">
        <f>+IF(A110=0,0,"2016-plan")</f>
        <v>0</v>
      </c>
      <c r="O110" s="121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20">
        <f>IF(A111=0,0,+spisak!A$4)</f>
        <v>0</v>
      </c>
      <c r="D111">
        <f>IF(A111=0,0,+spisak!C$4)</f>
        <v>0</v>
      </c>
      <c r="E111" s="158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39">
        <f>+IF(A111=0,0,"2016-procena")</f>
        <v>0</v>
      </c>
      <c r="O111" s="121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20">
        <f>IF(A112=0,0,+spisak!A$4)</f>
        <v>0</v>
      </c>
      <c r="D112">
        <f>IF(A112=0,0,+spisak!C$4)</f>
        <v>0</v>
      </c>
      <c r="E112" s="158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39">
        <f>+IF(A112=0,0,"2017")</f>
        <v>0</v>
      </c>
      <c r="O112" s="121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20">
        <f>IF(A113=0,0,+spisak!A$4)</f>
        <v>0</v>
      </c>
      <c r="D113">
        <f>IF(A113=0,0,+spisak!C$4)</f>
        <v>0</v>
      </c>
      <c r="E113" s="158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39">
        <f>+IF(A113=0,0,"2018")</f>
        <v>0</v>
      </c>
      <c r="O113" s="121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20">
        <f>IF(A114=0,0,+spisak!A$4)</f>
        <v>0</v>
      </c>
      <c r="D114">
        <f>IF(A114=0,0,+spisak!C$4)</f>
        <v>0</v>
      </c>
      <c r="E114" s="158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39">
        <f>+IF(A114=0,0,"2019")</f>
        <v>0</v>
      </c>
      <c r="O114" s="121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20">
        <f>IF(A115=0,0,+spisak!A$4)</f>
        <v>0</v>
      </c>
      <c r="D115">
        <f>IF(A115=0,0,+spisak!C$4)</f>
        <v>0</v>
      </c>
      <c r="E115" s="158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39">
        <f>+IF(A115=0,0,"nakon 2019")</f>
        <v>0</v>
      </c>
      <c r="O115" s="121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20">
        <f>IF(A123=0,0,+spisak!A$4)</f>
        <v>0</v>
      </c>
      <c r="D123">
        <f>IF(A123=0,0,+spisak!C$4)</f>
        <v>0</v>
      </c>
      <c r="E123" s="158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39">
        <f>+IF(A123=0,0,"do 2015")</f>
        <v>0</v>
      </c>
      <c r="O123" s="121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20">
        <f>IF(A124=0,0,+spisak!A$4)</f>
        <v>0</v>
      </c>
      <c r="D124">
        <f>IF(A124=0,0,+spisak!C$4)</f>
        <v>0</v>
      </c>
      <c r="E124" s="158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39">
        <f>+IF(A124=0,0,"2016-plan")</f>
        <v>0</v>
      </c>
      <c r="O124" s="121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20">
        <f>IF(A125=0,0,+spisak!A$4)</f>
        <v>0</v>
      </c>
      <c r="D125">
        <f>IF(A125=0,0,+spisak!C$4)</f>
        <v>0</v>
      </c>
      <c r="E125" s="158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39">
        <f>+IF(A125=0,0,"2016-procena")</f>
        <v>0</v>
      </c>
      <c r="O125" s="121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20">
        <f>IF(A126=0,0,+spisak!A$4)</f>
        <v>0</v>
      </c>
      <c r="D126">
        <f>IF(A126=0,0,+spisak!C$4)</f>
        <v>0</v>
      </c>
      <c r="E126" s="158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39">
        <f>+IF(A126=0,0,"2017")</f>
        <v>0</v>
      </c>
      <c r="O126" s="121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20">
        <f>IF(A127=0,0,+spisak!A$4)</f>
        <v>0</v>
      </c>
      <c r="D127">
        <f>IF(A127=0,0,+spisak!C$4)</f>
        <v>0</v>
      </c>
      <c r="E127" s="158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39">
        <f>+IF(A127=0,0,"2018")</f>
        <v>0</v>
      </c>
      <c r="O127" s="121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20">
        <f>IF(A128=0,0,+spisak!A$4)</f>
        <v>0</v>
      </c>
      <c r="D128">
        <f>IF(A128=0,0,+spisak!C$4)</f>
        <v>0</v>
      </c>
      <c r="E128" s="158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39">
        <f>+IF(A128=0,0,"2019")</f>
        <v>0</v>
      </c>
      <c r="O128" s="121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20">
        <f>IF(A129=0,0,+spisak!A$4)</f>
        <v>0</v>
      </c>
      <c r="D129">
        <f>IF(A129=0,0,+spisak!C$4)</f>
        <v>0</v>
      </c>
      <c r="E129" s="158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39">
        <f>+IF(A129=0,0,"nakon 2019")</f>
        <v>0</v>
      </c>
      <c r="O129" s="121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20">
        <f>IF(A130=0,0,+spisak!A$4)</f>
        <v>0</v>
      </c>
      <c r="D130">
        <f>IF(A130=0,0,+spisak!C$4)</f>
        <v>0</v>
      </c>
      <c r="E130" s="158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39">
        <f>+IF(A130=0,0,"do 2015")</f>
        <v>0</v>
      </c>
      <c r="O130" s="121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20">
        <f>IF(A131=0,0,+spisak!A$4)</f>
        <v>0</v>
      </c>
      <c r="D131">
        <f>IF(A131=0,0,+spisak!C$4)</f>
        <v>0</v>
      </c>
      <c r="E131" s="158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39">
        <f>+IF(A131=0,0,"2016-plan")</f>
        <v>0</v>
      </c>
      <c r="O131" s="121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20">
        <f>IF(A132=0,0,+spisak!A$4)</f>
        <v>0</v>
      </c>
      <c r="D132">
        <f>IF(A132=0,0,+spisak!C$4)</f>
        <v>0</v>
      </c>
      <c r="E132" s="158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39">
        <f>+IF(A132=0,0,"2016-procena")</f>
        <v>0</v>
      </c>
      <c r="O132" s="121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20">
        <f>IF(A133=0,0,+spisak!A$4)</f>
        <v>0</v>
      </c>
      <c r="D133">
        <f>IF(A133=0,0,+spisak!C$4)</f>
        <v>0</v>
      </c>
      <c r="E133" s="158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39">
        <f>+IF(A133=0,0,"2017")</f>
        <v>0</v>
      </c>
      <c r="O133" s="121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20">
        <f>IF(A134=0,0,+spisak!A$4)</f>
        <v>0</v>
      </c>
      <c r="D134">
        <f>IF(A134=0,0,+spisak!C$4)</f>
        <v>0</v>
      </c>
      <c r="E134" s="158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39">
        <f>+IF(A134=0,0,"2018")</f>
        <v>0</v>
      </c>
      <c r="O134" s="121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20">
        <f>IF(A135=0,0,+spisak!A$4)</f>
        <v>0</v>
      </c>
      <c r="D135">
        <f>IF(A135=0,0,+spisak!C$4)</f>
        <v>0</v>
      </c>
      <c r="E135" s="158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39">
        <f>+IF(A135=0,0,"2019")</f>
        <v>0</v>
      </c>
      <c r="O135" s="121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20">
        <f>IF(A136=0,0,+spisak!A$4)</f>
        <v>0</v>
      </c>
      <c r="D136">
        <f>IF(A136=0,0,+spisak!C$4)</f>
        <v>0</v>
      </c>
      <c r="E136" s="158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39">
        <f>+IF(A136=0,0,"nakon 2019")</f>
        <v>0</v>
      </c>
      <c r="O136" s="121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20">
        <f>IF(A137=0,0,+spisak!A$4)</f>
        <v>0</v>
      </c>
      <c r="D137">
        <f>IF(A137=0,0,+spisak!C$4)</f>
        <v>0</v>
      </c>
      <c r="E137" s="158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39">
        <f>+IF(A137=0,0,"do 2015")</f>
        <v>0</v>
      </c>
      <c r="O137" s="121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20">
        <f>IF(A138=0,0,+spisak!A$4)</f>
        <v>0</v>
      </c>
      <c r="D138">
        <f>IF(A138=0,0,+spisak!C$4)</f>
        <v>0</v>
      </c>
      <c r="E138" s="158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39">
        <f>+IF(A138=0,0,"2016-plan")</f>
        <v>0</v>
      </c>
      <c r="O138" s="121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20">
        <f>IF(A139=0,0,+spisak!A$4)</f>
        <v>0</v>
      </c>
      <c r="D139">
        <f>IF(A139=0,0,+spisak!C$4)</f>
        <v>0</v>
      </c>
      <c r="E139" s="158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39">
        <f>+IF(A139=0,0,"2016-procena")</f>
        <v>0</v>
      </c>
      <c r="O139" s="121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20">
        <f>IF(A140=0,0,+spisak!A$4)</f>
        <v>0</v>
      </c>
      <c r="D140">
        <f>IF(A140=0,0,+spisak!C$4)</f>
        <v>0</v>
      </c>
      <c r="E140" s="158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39">
        <f>+IF(A140=0,0,"2017")</f>
        <v>0</v>
      </c>
      <c r="O140" s="121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20">
        <f>IF(A141=0,0,+spisak!A$4)</f>
        <v>0</v>
      </c>
      <c r="D141">
        <f>IF(A141=0,0,+spisak!C$4)</f>
        <v>0</v>
      </c>
      <c r="E141" s="158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39">
        <f>+IF(A141=0,0,"2018")</f>
        <v>0</v>
      </c>
      <c r="O141" s="121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20">
        <f>IF(A142=0,0,+spisak!A$4)</f>
        <v>0</v>
      </c>
      <c r="D142">
        <f>IF(A142=0,0,+spisak!C$4)</f>
        <v>0</v>
      </c>
      <c r="E142" s="158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39">
        <f>+IF(A142=0,0,"2019")</f>
        <v>0</v>
      </c>
      <c r="O142" s="121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20">
        <f>IF(A143=0,0,+spisak!A$4)</f>
        <v>0</v>
      </c>
      <c r="D143">
        <f>IF(A143=0,0,+spisak!C$4)</f>
        <v>0</v>
      </c>
      <c r="E143" s="158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39">
        <f>+IF(A143=0,0,"nakon 2019")</f>
        <v>0</v>
      </c>
      <c r="O143" s="121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20">
        <f>IF(A151=0,0,+spisak!A$4)</f>
        <v>0</v>
      </c>
      <c r="D151">
        <f>IF(A151=0,0,+spisak!C$4)</f>
        <v>0</v>
      </c>
      <c r="E151" s="158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39">
        <f>+IF(A151=0,0,"do 2015")</f>
        <v>0</v>
      </c>
      <c r="O151" s="121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20">
        <f>IF(A152=0,0,+spisak!A$4)</f>
        <v>0</v>
      </c>
      <c r="D152">
        <f>IF(A152=0,0,+spisak!C$4)</f>
        <v>0</v>
      </c>
      <c r="E152" s="158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39">
        <f>+IF(A152=0,0,"2016-plan")</f>
        <v>0</v>
      </c>
      <c r="O152" s="121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20">
        <f>IF(A153=0,0,+spisak!A$4)</f>
        <v>0</v>
      </c>
      <c r="D153">
        <f>IF(A153=0,0,+spisak!C$4)</f>
        <v>0</v>
      </c>
      <c r="E153" s="158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39">
        <f>+IF(A153=0,0,"2016-procena")</f>
        <v>0</v>
      </c>
      <c r="O153" s="121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20">
        <f>IF(A154=0,0,+spisak!A$4)</f>
        <v>0</v>
      </c>
      <c r="D154">
        <f>IF(A154=0,0,+spisak!C$4)</f>
        <v>0</v>
      </c>
      <c r="E154" s="158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39">
        <f>+IF(A154=0,0,"2017")</f>
        <v>0</v>
      </c>
      <c r="O154" s="121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20">
        <f>IF(A155=0,0,+spisak!A$4)</f>
        <v>0</v>
      </c>
      <c r="D155">
        <f>IF(A155=0,0,+spisak!C$4)</f>
        <v>0</v>
      </c>
      <c r="E155" s="158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39">
        <f>+IF(A155=0,0,"2018")</f>
        <v>0</v>
      </c>
      <c r="O155" s="121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20">
        <f>IF(A156=0,0,+spisak!A$4)</f>
        <v>0</v>
      </c>
      <c r="D156">
        <f>IF(A156=0,0,+spisak!C$4)</f>
        <v>0</v>
      </c>
      <c r="E156" s="158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39">
        <f>+IF(A156=0,0,"2019")</f>
        <v>0</v>
      </c>
      <c r="O156" s="121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20">
        <f>IF(A157=0,0,+spisak!A$4)</f>
        <v>0</v>
      </c>
      <c r="D157">
        <f>IF(A157=0,0,+spisak!C$4)</f>
        <v>0</v>
      </c>
      <c r="E157" s="158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39">
        <f>+IF(A157=0,0,"nakon 2019")</f>
        <v>0</v>
      </c>
      <c r="O157" s="121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20">
        <f>IF(A158=0,0,+spisak!A$4)</f>
        <v>0</v>
      </c>
      <c r="D158">
        <f>IF(A158=0,0,+spisak!C$4)</f>
        <v>0</v>
      </c>
      <c r="E158" s="158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39">
        <f>+IF(A158=0,0,"do 2015")</f>
        <v>0</v>
      </c>
      <c r="O158" s="121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20">
        <f>IF(A159=0,0,+spisak!A$4)</f>
        <v>0</v>
      </c>
      <c r="D159">
        <f>IF(A159=0,0,+spisak!C$4)</f>
        <v>0</v>
      </c>
      <c r="E159" s="158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39">
        <f>+IF(A159=0,0,"2016-plan")</f>
        <v>0</v>
      </c>
      <c r="O159" s="121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20">
        <f>IF(A160=0,0,+spisak!A$4)</f>
        <v>0</v>
      </c>
      <c r="D160">
        <f>IF(A160=0,0,+spisak!C$4)</f>
        <v>0</v>
      </c>
      <c r="E160" s="158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39">
        <f>+IF(A160=0,0,"2016-procena")</f>
        <v>0</v>
      </c>
      <c r="O160" s="121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20">
        <f>IF(A161=0,0,+spisak!A$4)</f>
        <v>0</v>
      </c>
      <c r="D161">
        <f>IF(A161=0,0,+spisak!C$4)</f>
        <v>0</v>
      </c>
      <c r="E161" s="158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39">
        <f>+IF(A161=0,0,"2017")</f>
        <v>0</v>
      </c>
      <c r="O161" s="121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20">
        <f>IF(A162=0,0,+spisak!A$4)</f>
        <v>0</v>
      </c>
      <c r="D162">
        <f>IF(A162=0,0,+spisak!C$4)</f>
        <v>0</v>
      </c>
      <c r="E162" s="158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39">
        <f>+IF(A162=0,0,"2018")</f>
        <v>0</v>
      </c>
      <c r="O162" s="121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20">
        <f>IF(A163=0,0,+spisak!A$4)</f>
        <v>0</v>
      </c>
      <c r="D163">
        <f>IF(A163=0,0,+spisak!C$4)</f>
        <v>0</v>
      </c>
      <c r="E163" s="158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39">
        <f>+IF(A163=0,0,"2019")</f>
        <v>0</v>
      </c>
      <c r="O163" s="121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20">
        <f>IF(A164=0,0,+spisak!A$4)</f>
        <v>0</v>
      </c>
      <c r="D164">
        <f>IF(A164=0,0,+spisak!C$4)</f>
        <v>0</v>
      </c>
      <c r="E164" s="158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39">
        <f>+IF(A164=0,0,"nakon 2019")</f>
        <v>0</v>
      </c>
      <c r="O164" s="121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20">
        <f>IF(A165=0,0,+spisak!A$4)</f>
        <v>0</v>
      </c>
      <c r="D165">
        <f>IF(A165=0,0,+spisak!C$4)</f>
        <v>0</v>
      </c>
      <c r="E165" s="158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39">
        <f>+IF(A165=0,0,"do 2015")</f>
        <v>0</v>
      </c>
      <c r="O165" s="121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20">
        <f>IF(A166=0,0,+spisak!A$4)</f>
        <v>0</v>
      </c>
      <c r="D166">
        <f>IF(A166=0,0,+spisak!C$4)</f>
        <v>0</v>
      </c>
      <c r="E166" s="158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39">
        <f>+IF(A166=0,0,"2016-plan")</f>
        <v>0</v>
      </c>
      <c r="O166" s="121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20">
        <f>IF(A167=0,0,+spisak!A$4)</f>
        <v>0</v>
      </c>
      <c r="D167">
        <f>IF(A167=0,0,+spisak!C$4)</f>
        <v>0</v>
      </c>
      <c r="E167" s="158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39">
        <f>+IF(A167=0,0,"2016-procena")</f>
        <v>0</v>
      </c>
      <c r="O167" s="121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20">
        <f>IF(A168=0,0,+spisak!A$4)</f>
        <v>0</v>
      </c>
      <c r="D168">
        <f>IF(A168=0,0,+spisak!C$4)</f>
        <v>0</v>
      </c>
      <c r="E168" s="158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39">
        <f>+IF(A168=0,0,"2017")</f>
        <v>0</v>
      </c>
      <c r="O168" s="121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20">
        <f>IF(A169=0,0,+spisak!A$4)</f>
        <v>0</v>
      </c>
      <c r="D169">
        <f>IF(A169=0,0,+spisak!C$4)</f>
        <v>0</v>
      </c>
      <c r="E169" s="158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39">
        <f>+IF(A169=0,0,"2018")</f>
        <v>0</v>
      </c>
      <c r="O169" s="121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20">
        <f>IF(A170=0,0,+spisak!A$4)</f>
        <v>0</v>
      </c>
      <c r="D170">
        <f>IF(A170=0,0,+spisak!C$4)</f>
        <v>0</v>
      </c>
      <c r="E170" s="158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39">
        <f>+IF(A170=0,0,"2019")</f>
        <v>0</v>
      </c>
      <c r="O170" s="121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20">
        <f>IF(A171=0,0,+spisak!A$4)</f>
        <v>0</v>
      </c>
      <c r="D171">
        <f>IF(A171=0,0,+spisak!C$4)</f>
        <v>0</v>
      </c>
      <c r="E171" s="158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39">
        <f>+IF(A171=0,0,"nakon 2019")</f>
        <v>0</v>
      </c>
      <c r="O171" s="121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ht="15">
      <c r="O648" s="139"/>
    </row>
    <row r="649" ht="15">
      <c r="O649" s="139"/>
    </row>
    <row r="650" ht="15">
      <c r="O650" s="139"/>
    </row>
    <row r="651" ht="15">
      <c r="O651" s="139"/>
    </row>
    <row r="652" ht="15">
      <c r="O652" s="139"/>
    </row>
    <row r="653" ht="15">
      <c r="O653" s="139"/>
    </row>
    <row r="654" ht="15">
      <c r="O654" s="139"/>
    </row>
    <row r="655" ht="15">
      <c r="O655" s="139"/>
    </row>
    <row r="656" ht="15">
      <c r="O656" s="139"/>
    </row>
    <row r="657" ht="15">
      <c r="O657" s="139"/>
    </row>
    <row r="658" ht="15">
      <c r="O658" s="139"/>
    </row>
    <row r="659" ht="15">
      <c r="O659" s="139"/>
    </row>
    <row r="660" ht="15">
      <c r="O660" s="139"/>
    </row>
    <row r="661" ht="15">
      <c r="O661" s="139"/>
    </row>
    <row r="662" ht="15">
      <c r="O662" s="139"/>
    </row>
    <row r="663" ht="15">
      <c r="O663" s="139"/>
    </row>
    <row r="664" ht="15">
      <c r="O664" s="139"/>
    </row>
    <row r="665" ht="15">
      <c r="O665" s="139"/>
    </row>
    <row r="666" ht="15">
      <c r="O666" s="139"/>
    </row>
    <row r="667" ht="15">
      <c r="O667" s="139"/>
    </row>
    <row r="668" ht="15">
      <c r="O668" s="139"/>
    </row>
    <row r="669" ht="15">
      <c r="O669" s="139"/>
    </row>
    <row r="670" ht="15">
      <c r="O670" s="139"/>
    </row>
    <row r="671" ht="15">
      <c r="O671" s="139"/>
    </row>
    <row r="672" ht="15">
      <c r="O672" s="139"/>
    </row>
    <row r="673" ht="15">
      <c r="O673" s="139"/>
    </row>
    <row r="674" ht="15">
      <c r="O674" s="139"/>
    </row>
    <row r="675" ht="15">
      <c r="O675" s="139"/>
    </row>
    <row r="676" ht="15">
      <c r="O676" s="139"/>
    </row>
    <row r="677" ht="15">
      <c r="O677" s="139"/>
    </row>
    <row r="678" ht="15">
      <c r="O678" s="139"/>
    </row>
    <row r="679" ht="15">
      <c r="O679" s="139"/>
    </row>
    <row r="680" ht="15">
      <c r="O680" s="139"/>
    </row>
    <row r="681" ht="15">
      <c r="O681" s="139"/>
    </row>
    <row r="682" ht="15">
      <c r="O682" s="139"/>
    </row>
    <row r="683" ht="15">
      <c r="O683" s="139"/>
    </row>
    <row r="684" ht="15">
      <c r="O684" s="139"/>
    </row>
    <row r="685" ht="15">
      <c r="O685" s="139"/>
    </row>
    <row r="686" ht="15">
      <c r="O686" s="139"/>
    </row>
    <row r="687" ht="15">
      <c r="O687" s="139"/>
    </row>
    <row r="688" ht="15">
      <c r="O688" s="139"/>
    </row>
    <row r="689" ht="15">
      <c r="O689" s="139"/>
    </row>
    <row r="690" ht="15">
      <c r="O690" s="139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5" customWidth="1"/>
    <col min="2" max="2" width="38.7109375" style="0" customWidth="1"/>
  </cols>
  <sheetData>
    <row r="2" spans="1:2" ht="15">
      <c r="A2" s="125">
        <v>1</v>
      </c>
      <c r="B2" t="s">
        <v>798</v>
      </c>
    </row>
    <row r="3" spans="1:2" ht="15">
      <c r="A3" s="125">
        <v>2</v>
      </c>
      <c r="B3" t="s">
        <v>800</v>
      </c>
    </row>
    <row r="4" spans="1:2" ht="15">
      <c r="A4" s="125">
        <v>3</v>
      </c>
      <c r="B4" t="s">
        <v>799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59"/>
      <c r="B2" s="159"/>
      <c r="C2" s="159"/>
      <c r="D2" s="1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D7" sqref="D7"/>
    </sheetView>
  </sheetViews>
  <sheetFormatPr defaultColWidth="9.140625" defaultRowHeight="15"/>
  <cols>
    <col min="1" max="1" width="9.421875" style="64" customWidth="1"/>
    <col min="2" max="3" width="35.28125" style="64" hidden="1" customWidth="1"/>
    <col min="4" max="4" width="58.8515625" style="64" customWidth="1"/>
    <col min="5" max="6" width="15.7109375" style="64" customWidth="1"/>
    <col min="7" max="7" width="10.421875" style="64" customWidth="1"/>
    <col min="8" max="8" width="11.57421875" style="64" customWidth="1"/>
    <col min="9" max="9" width="7.28125" style="64" customWidth="1"/>
    <col min="10" max="10" width="16.421875" style="64" customWidth="1"/>
    <col min="11" max="11" width="15.00390625" style="64" customWidth="1"/>
    <col min="12" max="16" width="16.00390625" style="64" customWidth="1"/>
    <col min="17" max="17" width="20.00390625" style="64" customWidth="1"/>
    <col min="18" max="18" width="21.140625" style="64" customWidth="1"/>
    <col min="19" max="19" width="19.28125" style="64" customWidth="1"/>
    <col min="20" max="20" width="18.7109375" style="64" customWidth="1"/>
    <col min="21" max="21" width="18.421875" style="64" customWidth="1"/>
    <col min="22" max="22" width="16.421875" style="64" customWidth="1"/>
    <col min="23" max="23" width="19.7109375" style="64" customWidth="1"/>
    <col min="24" max="16384" width="9.140625" style="64" customWidth="1"/>
  </cols>
  <sheetData>
    <row r="1" spans="1:16" ht="24" thickBot="1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16" ht="18.75" thickBot="1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5" ht="15" thickBot="1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12" ht="21.75" customHeight="1" thickBot="1">
      <c r="A4" s="127">
        <f>spisak!$A$4</f>
        <v>0</v>
      </c>
      <c r="C4" s="210">
        <f>spisak!$C$4</f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12" ht="16.5" customHeight="1" thickBot="1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2:17" ht="18.75" customHeight="1">
      <c r="L6" s="67">
        <f>spisak!K$6</f>
        <v>0</v>
      </c>
      <c r="M6" s="68">
        <f>spisak!L$6</f>
        <v>0</v>
      </c>
      <c r="N6" s="68">
        <f>spisak!M$6</f>
        <v>0</v>
      </c>
      <c r="O6" s="68">
        <f>spisak!N$6</f>
        <v>0</v>
      </c>
      <c r="P6" s="69">
        <f>spisak!O$6</f>
        <v>0</v>
      </c>
      <c r="Q6" s="70"/>
    </row>
    <row r="7" spans="1:16" ht="21.75" customHeight="1" thickBot="1">
      <c r="A7" s="64">
        <f>+MAX(A12:A497)</f>
        <v>20</v>
      </c>
      <c r="L7" s="71">
        <f>SUM(L12:L49)</f>
        <v>0</v>
      </c>
      <c r="M7" s="71">
        <f>SUM(M12:M49)</f>
        <v>0</v>
      </c>
      <c r="N7" s="71">
        <f>SUM(N12:N49)</f>
        <v>0</v>
      </c>
      <c r="O7" s="71">
        <f>SUM(O12:O49)</f>
        <v>0</v>
      </c>
      <c r="P7" s="71">
        <f>SUM(P12:P49)</f>
        <v>0</v>
      </c>
    </row>
    <row r="8" spans="1:14" ht="15">
      <c r="A8" s="64">
        <f>27*spisak!A8</f>
        <v>0</v>
      </c>
      <c r="L8" s="154" t="s">
        <v>634</v>
      </c>
      <c r="M8" s="73"/>
      <c r="N8" s="74"/>
    </row>
    <row r="9" spans="1:23" ht="62.25" customHeight="1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customHeight="1" hidden="1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>
      <c r="A12" s="98">
        <v>1</v>
      </c>
      <c r="B12" s="99" t="e">
        <f>VLOOKUP(D12,spisak!$C$11:$D$30,2,FALSE)</f>
        <v>#N/A</v>
      </c>
      <c r="C12" s="99" t="e">
        <f>CONCATENATE(B12,RIGHT(CONCATENATE("0",A12),2))</f>
        <v>#N/A</v>
      </c>
      <c r="D12" s="106"/>
      <c r="E12" s="164"/>
      <c r="F12" s="164"/>
      <c r="G12" s="165">
        <f aca="true" t="shared" si="0" ref="G12:G31">IF(ISBLANK(H12)=TRUE,"",+VALUE(LEFT(H12,3)))</f>
      </c>
      <c r="H12" s="166"/>
      <c r="I12" s="101"/>
      <c r="J12" s="102"/>
      <c r="K12" s="102"/>
      <c r="L12" s="102"/>
      <c r="M12" s="102"/>
      <c r="N12" s="102"/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>
      <c r="A13" s="103">
        <f>A12+1</f>
        <v>2</v>
      </c>
      <c r="B13" s="104" t="e">
        <f>VLOOKUP(D13,spisak!$C$11:$D$30,2,FALSE)</f>
        <v>#N/A</v>
      </c>
      <c r="C13" s="104" t="e">
        <f aca="true" t="shared" si="1" ref="C13:C31">CONCATENATE(B13,RIGHT(CONCATENATE("0",A13),2))</f>
        <v>#N/A</v>
      </c>
      <c r="D13" s="157"/>
      <c r="E13" s="167"/>
      <c r="F13" s="167"/>
      <c r="G13" s="168">
        <f t="shared" si="0"/>
      </c>
      <c r="H13" s="169"/>
      <c r="I13" s="95"/>
      <c r="J13" s="96"/>
      <c r="K13" s="96"/>
      <c r="L13" s="96"/>
      <c r="M13" s="96"/>
      <c r="N13" s="96"/>
      <c r="O13" s="96"/>
      <c r="P13" s="96"/>
      <c r="Q13" s="178"/>
      <c r="R13" s="178"/>
      <c r="S13" s="176"/>
      <c r="T13" s="176"/>
      <c r="U13" s="177"/>
      <c r="V13" s="177"/>
      <c r="W13" s="96"/>
    </row>
    <row r="14" spans="1:23" ht="27" customHeight="1">
      <c r="A14" s="98">
        <f aca="true" t="shared" si="2" ref="A14:A31">A13+1</f>
        <v>3</v>
      </c>
      <c r="B14" s="99" t="e">
        <f>VLOOKUP(D14,spisak!$C$11:$D$30,2,FALSE)</f>
        <v>#N/A</v>
      </c>
      <c r="C14" s="99" t="e">
        <f t="shared" si="1"/>
        <v>#N/A</v>
      </c>
      <c r="D14" s="106"/>
      <c r="E14" s="164"/>
      <c r="F14" s="164"/>
      <c r="G14" s="165">
        <f t="shared" si="0"/>
      </c>
      <c r="H14" s="166"/>
      <c r="I14" s="101"/>
      <c r="J14" s="102"/>
      <c r="K14" s="102"/>
      <c r="L14" s="102"/>
      <c r="M14" s="102"/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>
      <c r="A15" s="103">
        <f t="shared" si="2"/>
        <v>4</v>
      </c>
      <c r="B15" s="104" t="e">
        <f>VLOOKUP(D15,spisak!$C$11:$D$30,2,FALSE)</f>
        <v>#N/A</v>
      </c>
      <c r="C15" s="104" t="e">
        <f t="shared" si="1"/>
        <v>#N/A</v>
      </c>
      <c r="D15" s="58"/>
      <c r="E15" s="170"/>
      <c r="F15" s="170"/>
      <c r="G15" s="168">
        <f t="shared" si="0"/>
      </c>
      <c r="H15" s="169"/>
      <c r="I15" s="105"/>
      <c r="J15" s="162"/>
      <c r="K15" s="162"/>
      <c r="L15" s="96"/>
      <c r="M15" s="96"/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>
      <c r="A16" s="98">
        <f t="shared" si="2"/>
        <v>5</v>
      </c>
      <c r="B16" s="99" t="e">
        <f>VLOOKUP(D16,spisak!$C$11:$D$30,2,FALSE)</f>
        <v>#N/A</v>
      </c>
      <c r="C16" s="99" t="e">
        <f t="shared" si="1"/>
        <v>#N/A</v>
      </c>
      <c r="D16" s="106"/>
      <c r="E16" s="171"/>
      <c r="F16" s="171"/>
      <c r="G16" s="165">
        <f t="shared" si="0"/>
      </c>
      <c r="H16" s="166"/>
      <c r="I16" s="100"/>
      <c r="J16" s="163"/>
      <c r="K16" s="163"/>
      <c r="L16" s="102"/>
      <c r="M16" s="102"/>
      <c r="N16" s="102"/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>
      <c r="A17" s="103">
        <f t="shared" si="2"/>
        <v>6</v>
      </c>
      <c r="B17" s="104" t="e">
        <f>VLOOKUP(D17,spisak!$C$11:$D$30,2,FALSE)</f>
        <v>#N/A</v>
      </c>
      <c r="C17" s="104" t="e">
        <f t="shared" si="1"/>
        <v>#N/A</v>
      </c>
      <c r="D17" s="58"/>
      <c r="E17" s="170"/>
      <c r="F17" s="170"/>
      <c r="G17" s="168">
        <f t="shared" si="0"/>
      </c>
      <c r="H17" s="169"/>
      <c r="I17" s="105"/>
      <c r="J17" s="162"/>
      <c r="K17" s="162"/>
      <c r="L17" s="96"/>
      <c r="M17" s="96"/>
      <c r="N17" s="96"/>
      <c r="O17" s="96"/>
      <c r="P17" s="96"/>
      <c r="Q17" s="178"/>
      <c r="R17" s="178"/>
      <c r="S17" s="176"/>
      <c r="T17" s="176"/>
      <c r="U17" s="177"/>
      <c r="V17" s="177"/>
      <c r="W17" s="96"/>
    </row>
    <row r="18" spans="1:23" ht="27" customHeight="1">
      <c r="A18" s="98">
        <f t="shared" si="2"/>
        <v>7</v>
      </c>
      <c r="B18" s="99" t="e">
        <f>VLOOKUP(D18,spisak!$C$11:$D$30,2,FALSE)</f>
        <v>#N/A</v>
      </c>
      <c r="C18" s="99" t="e">
        <f t="shared" si="1"/>
        <v>#N/A</v>
      </c>
      <c r="D18" s="106"/>
      <c r="E18" s="171"/>
      <c r="F18" s="171"/>
      <c r="G18" s="165">
        <f t="shared" si="0"/>
      </c>
      <c r="H18" s="166"/>
      <c r="I18" s="100"/>
      <c r="J18" s="163"/>
      <c r="K18" s="163"/>
      <c r="L18" s="102"/>
      <c r="M18" s="102"/>
      <c r="N18" s="102"/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>
      <c r="A19" s="103">
        <f t="shared" si="2"/>
        <v>8</v>
      </c>
      <c r="B19" s="104" t="e">
        <f>VLOOKUP(D19,spisak!$C$11:$D$30,2,FALSE)</f>
        <v>#N/A</v>
      </c>
      <c r="C19" s="104" t="e">
        <f t="shared" si="1"/>
        <v>#N/A</v>
      </c>
      <c r="D19" s="58"/>
      <c r="E19" s="170"/>
      <c r="F19" s="170"/>
      <c r="G19" s="168">
        <f t="shared" si="0"/>
      </c>
      <c r="H19" s="169"/>
      <c r="I19" s="105"/>
      <c r="J19" s="162"/>
      <c r="K19" s="162"/>
      <c r="L19" s="96"/>
      <c r="M19" s="96"/>
      <c r="N19" s="96"/>
      <c r="O19" s="96"/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>
      <c r="A20" s="98">
        <f t="shared" si="2"/>
        <v>9</v>
      </c>
      <c r="B20" s="99" t="e">
        <f>VLOOKUP(D20,spisak!$C$11:$D$30,2,FALSE)</f>
        <v>#N/A</v>
      </c>
      <c r="C20" s="99" t="e">
        <f t="shared" si="1"/>
        <v>#N/A</v>
      </c>
      <c r="D20" s="106"/>
      <c r="E20" s="171"/>
      <c r="F20" s="171"/>
      <c r="G20" s="165">
        <f t="shared" si="0"/>
      </c>
      <c r="H20" s="166"/>
      <c r="I20" s="100"/>
      <c r="J20" s="163"/>
      <c r="K20" s="163"/>
      <c r="L20" s="102"/>
      <c r="M20" s="102"/>
      <c r="N20" s="102"/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>
      <c r="A21" s="103">
        <f t="shared" si="2"/>
        <v>10</v>
      </c>
      <c r="B21" s="104" t="e">
        <f>VLOOKUP(D21,spisak!$C$11:$D$30,2,FALSE)</f>
        <v>#N/A</v>
      </c>
      <c r="C21" s="104" t="e">
        <f t="shared" si="1"/>
        <v>#N/A</v>
      </c>
      <c r="D21" s="58"/>
      <c r="E21" s="170"/>
      <c r="F21" s="170"/>
      <c r="G21" s="168">
        <f t="shared" si="0"/>
      </c>
      <c r="H21" s="169"/>
      <c r="I21" s="105"/>
      <c r="J21" s="162"/>
      <c r="K21" s="162"/>
      <c r="L21" s="96"/>
      <c r="M21" s="96"/>
      <c r="N21" s="96"/>
      <c r="O21" s="96"/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>
      <c r="A22" s="98">
        <f t="shared" si="2"/>
        <v>11</v>
      </c>
      <c r="B22" s="99" t="e">
        <f>VLOOKUP(D22,spisak!$C$11:$D$30,2,FALSE)</f>
        <v>#N/A</v>
      </c>
      <c r="C22" s="99" t="e">
        <f t="shared" si="1"/>
        <v>#N/A</v>
      </c>
      <c r="D22" s="106"/>
      <c r="E22" s="171"/>
      <c r="F22" s="171"/>
      <c r="G22" s="165">
        <f t="shared" si="0"/>
      </c>
      <c r="H22" s="166"/>
      <c r="I22" s="100"/>
      <c r="J22" s="163"/>
      <c r="K22" s="163"/>
      <c r="L22" s="102"/>
      <c r="M22" s="102"/>
      <c r="N22" s="102"/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>
      <c r="A23" s="103">
        <f t="shared" si="2"/>
        <v>12</v>
      </c>
      <c r="B23" s="104" t="e">
        <f>VLOOKUP(D23,spisak!$C$11:$D$30,2,FALSE)</f>
        <v>#N/A</v>
      </c>
      <c r="C23" s="104" t="e">
        <f t="shared" si="1"/>
        <v>#N/A</v>
      </c>
      <c r="D23" s="97"/>
      <c r="E23" s="167"/>
      <c r="F23" s="167"/>
      <c r="G23" s="168">
        <f t="shared" si="0"/>
      </c>
      <c r="H23" s="169"/>
      <c r="I23" s="95"/>
      <c r="J23" s="96"/>
      <c r="K23" s="96"/>
      <c r="L23" s="96"/>
      <c r="M23" s="96"/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>
      <c r="A24" s="98">
        <f t="shared" si="2"/>
        <v>13</v>
      </c>
      <c r="B24" s="99" t="e">
        <f>VLOOKUP(D24,spisak!$C$11:$D$30,2,FALSE)</f>
        <v>#N/A</v>
      </c>
      <c r="C24" s="99" t="e">
        <f t="shared" si="1"/>
        <v>#N/A</v>
      </c>
      <c r="D24" s="106"/>
      <c r="E24" s="164"/>
      <c r="F24" s="164"/>
      <c r="G24" s="165">
        <f t="shared" si="0"/>
      </c>
      <c r="H24" s="166"/>
      <c r="I24" s="101"/>
      <c r="J24" s="102"/>
      <c r="K24" s="102"/>
      <c r="L24" s="102"/>
      <c r="M24" s="102"/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>
      <c r="A25" s="103">
        <f t="shared" si="2"/>
        <v>14</v>
      </c>
      <c r="B25" s="104" t="e">
        <f>VLOOKUP(D25,spisak!$C$11:$D$30,2,FALSE)</f>
        <v>#N/A</v>
      </c>
      <c r="C25" s="104" t="e">
        <f t="shared" si="1"/>
        <v>#N/A</v>
      </c>
      <c r="D25" s="97"/>
      <c r="E25" s="167"/>
      <c r="F25" s="167"/>
      <c r="G25" s="168">
        <f t="shared" si="0"/>
      </c>
      <c r="H25" s="169"/>
      <c r="I25" s="95"/>
      <c r="J25" s="96"/>
      <c r="K25" s="96"/>
      <c r="L25" s="96"/>
      <c r="M25" s="96"/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>
      <c r="A26" s="98">
        <f t="shared" si="2"/>
        <v>15</v>
      </c>
      <c r="B26" s="99" t="e">
        <f>VLOOKUP(D26,spisak!$C$11:$D$30,2,FALSE)</f>
        <v>#N/A</v>
      </c>
      <c r="C26" s="99" t="e">
        <f t="shared" si="1"/>
        <v>#N/A</v>
      </c>
      <c r="D26" s="106"/>
      <c r="E26" s="164"/>
      <c r="F26" s="164"/>
      <c r="G26" s="165">
        <f t="shared" si="0"/>
      </c>
      <c r="H26" s="166"/>
      <c r="I26" s="101"/>
      <c r="J26" s="102"/>
      <c r="K26" s="102"/>
      <c r="L26" s="102"/>
      <c r="M26" s="102"/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>
      <c r="A27" s="103">
        <f t="shared" si="2"/>
        <v>16</v>
      </c>
      <c r="B27" s="104" t="e">
        <f>VLOOKUP(D27,spisak!$C$11:$D$30,2,FALSE)</f>
        <v>#N/A</v>
      </c>
      <c r="C27" s="104" t="e">
        <f t="shared" si="1"/>
        <v>#N/A</v>
      </c>
      <c r="D27" s="97"/>
      <c r="E27" s="167"/>
      <c r="F27" s="167"/>
      <c r="G27" s="168">
        <f t="shared" si="0"/>
      </c>
      <c r="H27" s="169"/>
      <c r="I27" s="95"/>
      <c r="J27" s="96"/>
      <c r="K27" s="96"/>
      <c r="L27" s="96"/>
      <c r="M27" s="96"/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>
      <c r="A28" s="98">
        <f t="shared" si="2"/>
        <v>17</v>
      </c>
      <c r="B28" s="99" t="e">
        <f>VLOOKUP(D28,spisak!$C$11:$D$30,2,FALSE)</f>
        <v>#N/A</v>
      </c>
      <c r="C28" s="99" t="e">
        <f t="shared" si="1"/>
        <v>#N/A</v>
      </c>
      <c r="D28" s="106"/>
      <c r="E28" s="164"/>
      <c r="F28" s="164"/>
      <c r="G28" s="165">
        <f t="shared" si="0"/>
      </c>
      <c r="H28" s="166"/>
      <c r="I28" s="101"/>
      <c r="J28" s="102"/>
      <c r="K28" s="102"/>
      <c r="L28" s="102"/>
      <c r="M28" s="102"/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>
      <c r="A29" s="103">
        <f t="shared" si="2"/>
        <v>18</v>
      </c>
      <c r="B29" s="104" t="e">
        <f>VLOOKUP(D29,spisak!$C$11:$D$30,2,FALSE)</f>
        <v>#N/A</v>
      </c>
      <c r="C29" s="104" t="e">
        <f t="shared" si="1"/>
        <v>#N/A</v>
      </c>
      <c r="D29" s="97"/>
      <c r="E29" s="167"/>
      <c r="F29" s="167"/>
      <c r="G29" s="168">
        <f t="shared" si="0"/>
      </c>
      <c r="H29" s="169"/>
      <c r="I29" s="95"/>
      <c r="J29" s="96"/>
      <c r="K29" s="96"/>
      <c r="L29" s="96"/>
      <c r="M29" s="96"/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>
      <c r="A30" s="98">
        <f t="shared" si="2"/>
        <v>19</v>
      </c>
      <c r="B30" s="99" t="e">
        <f>VLOOKUP(D30,spisak!$C$11:$D$30,2,FALSE)</f>
        <v>#N/A</v>
      </c>
      <c r="C30" s="99" t="e">
        <f t="shared" si="1"/>
        <v>#N/A</v>
      </c>
      <c r="D30" s="106"/>
      <c r="E30" s="164"/>
      <c r="F30" s="164"/>
      <c r="G30" s="165">
        <f t="shared" si="0"/>
      </c>
      <c r="H30" s="166"/>
      <c r="I30" s="101"/>
      <c r="J30" s="102"/>
      <c r="K30" s="102"/>
      <c r="L30" s="102"/>
      <c r="M30" s="102"/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>
      <c r="A31" s="103">
        <f t="shared" si="2"/>
        <v>20</v>
      </c>
      <c r="B31" s="104" t="e">
        <f>VLOOKUP(D31,spisak!$C$11:$D$30,2,FALSE)</f>
        <v>#N/A</v>
      </c>
      <c r="C31" s="104" t="e">
        <f t="shared" si="1"/>
        <v>#N/A</v>
      </c>
      <c r="D31" s="97"/>
      <c r="E31" s="167"/>
      <c r="F31" s="167"/>
      <c r="G31" s="168">
        <f t="shared" si="0"/>
      </c>
      <c r="H31" s="169"/>
      <c r="I31" s="95"/>
      <c r="J31" s="96"/>
      <c r="K31" s="96"/>
      <c r="L31" s="96"/>
      <c r="M31" s="96"/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16" ht="1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0" t="s">
        <v>718</v>
      </c>
      <c r="B1" s="180" t="s">
        <v>813</v>
      </c>
      <c r="C1" s="180" t="s">
        <v>814</v>
      </c>
    </row>
    <row r="2" spans="1:3" ht="15">
      <c r="A2" s="181">
        <v>1</v>
      </c>
      <c r="B2" s="182" t="s">
        <v>815</v>
      </c>
      <c r="C2" s="183">
        <f aca="true" t="shared" si="0" ref="C2:C65">VALUE(A2)</f>
        <v>1</v>
      </c>
    </row>
    <row r="3" spans="1:3" ht="15">
      <c r="A3" s="181">
        <v>2</v>
      </c>
      <c r="B3" s="182" t="s">
        <v>816</v>
      </c>
      <c r="C3" s="183">
        <f t="shared" si="0"/>
        <v>2</v>
      </c>
    </row>
    <row r="4" spans="1:3" ht="15">
      <c r="A4" s="181">
        <v>3</v>
      </c>
      <c r="B4" s="182" t="s">
        <v>817</v>
      </c>
      <c r="C4" s="183">
        <f t="shared" si="0"/>
        <v>3</v>
      </c>
    </row>
    <row r="5" spans="1:3" ht="15">
      <c r="A5" s="181">
        <v>4</v>
      </c>
      <c r="B5" s="182" t="s">
        <v>818</v>
      </c>
      <c r="C5" s="183">
        <f t="shared" si="0"/>
        <v>4</v>
      </c>
    </row>
    <row r="6" spans="1:3" ht="15">
      <c r="A6" s="181">
        <v>6</v>
      </c>
      <c r="B6" s="182" t="s">
        <v>819</v>
      </c>
      <c r="C6" s="183">
        <f t="shared" si="0"/>
        <v>6</v>
      </c>
    </row>
    <row r="7" spans="1:3" ht="15">
      <c r="A7" s="181">
        <v>7</v>
      </c>
      <c r="B7" s="182" t="s">
        <v>820</v>
      </c>
      <c r="C7" s="183">
        <f t="shared" si="0"/>
        <v>7</v>
      </c>
    </row>
    <row r="8" spans="1:3" ht="15">
      <c r="A8" s="181">
        <v>8</v>
      </c>
      <c r="B8" s="182" t="s">
        <v>821</v>
      </c>
      <c r="C8" s="183">
        <f t="shared" si="0"/>
        <v>8</v>
      </c>
    </row>
    <row r="9" spans="1:3" ht="15">
      <c r="A9" s="181">
        <v>9</v>
      </c>
      <c r="B9" s="182" t="s">
        <v>822</v>
      </c>
      <c r="C9" s="183">
        <f t="shared" si="0"/>
        <v>9</v>
      </c>
    </row>
    <row r="10" spans="1:3" ht="15">
      <c r="A10" s="181">
        <v>23</v>
      </c>
      <c r="B10" s="182" t="s">
        <v>823</v>
      </c>
      <c r="C10" s="183">
        <f t="shared" si="0"/>
        <v>23</v>
      </c>
    </row>
    <row r="11" spans="1:3" ht="15">
      <c r="A11" s="181">
        <v>24</v>
      </c>
      <c r="B11" s="182" t="s">
        <v>824</v>
      </c>
      <c r="C11" s="183">
        <f t="shared" si="0"/>
        <v>24</v>
      </c>
    </row>
    <row r="12" spans="1:3" ht="15">
      <c r="A12" s="181">
        <v>25</v>
      </c>
      <c r="B12" s="182" t="s">
        <v>825</v>
      </c>
      <c r="C12" s="183">
        <f t="shared" si="0"/>
        <v>25</v>
      </c>
    </row>
    <row r="13" spans="1:3" ht="15">
      <c r="A13" s="181">
        <v>26</v>
      </c>
      <c r="B13" s="182" t="s">
        <v>826</v>
      </c>
      <c r="C13" s="183">
        <f t="shared" si="0"/>
        <v>26</v>
      </c>
    </row>
    <row r="14" spans="1:3" ht="15">
      <c r="A14" s="181">
        <v>27</v>
      </c>
      <c r="B14" s="182" t="s">
        <v>827</v>
      </c>
      <c r="C14" s="183">
        <f t="shared" si="0"/>
        <v>27</v>
      </c>
    </row>
    <row r="15" spans="1:3" ht="15">
      <c r="A15" s="181">
        <v>28</v>
      </c>
      <c r="B15" s="182" t="s">
        <v>828</v>
      </c>
      <c r="C15" s="183">
        <f t="shared" si="0"/>
        <v>28</v>
      </c>
    </row>
    <row r="16" spans="1:3" ht="15">
      <c r="A16" s="181">
        <v>29</v>
      </c>
      <c r="B16" s="182" t="s">
        <v>829</v>
      </c>
      <c r="C16" s="183">
        <f t="shared" si="0"/>
        <v>29</v>
      </c>
    </row>
    <row r="17" spans="1:3" ht="15">
      <c r="A17" s="181">
        <v>30</v>
      </c>
      <c r="B17" s="182" t="s">
        <v>830</v>
      </c>
      <c r="C17" s="183">
        <f t="shared" si="0"/>
        <v>30</v>
      </c>
    </row>
    <row r="18" spans="1:3" ht="15">
      <c r="A18" s="181">
        <v>31</v>
      </c>
      <c r="B18" s="182" t="s">
        <v>831</v>
      </c>
      <c r="C18" s="183">
        <f t="shared" si="0"/>
        <v>31</v>
      </c>
    </row>
    <row r="19" spans="1:3" ht="15">
      <c r="A19" s="181">
        <v>32</v>
      </c>
      <c r="B19" s="182" t="s">
        <v>832</v>
      </c>
      <c r="C19" s="183">
        <f t="shared" si="0"/>
        <v>32</v>
      </c>
    </row>
    <row r="20" spans="1:3" ht="15">
      <c r="A20" s="181">
        <v>33</v>
      </c>
      <c r="B20" s="182" t="s">
        <v>833</v>
      </c>
      <c r="C20" s="183">
        <f t="shared" si="0"/>
        <v>33</v>
      </c>
    </row>
    <row r="21" spans="1:3" ht="15">
      <c r="A21" s="181">
        <v>34</v>
      </c>
      <c r="B21" s="182" t="s">
        <v>834</v>
      </c>
      <c r="C21" s="183">
        <f t="shared" si="0"/>
        <v>34</v>
      </c>
    </row>
    <row r="22" spans="1:3" ht="15">
      <c r="A22" s="181">
        <v>35</v>
      </c>
      <c r="B22" s="182" t="s">
        <v>835</v>
      </c>
      <c r="C22" s="183">
        <f t="shared" si="0"/>
        <v>35</v>
      </c>
    </row>
    <row r="23" spans="1:3" ht="15">
      <c r="A23" s="181">
        <v>36</v>
      </c>
      <c r="B23" s="182" t="s">
        <v>836</v>
      </c>
      <c r="C23" s="183">
        <f t="shared" si="0"/>
        <v>36</v>
      </c>
    </row>
    <row r="24" spans="1:3" ht="15">
      <c r="A24" s="181">
        <v>37</v>
      </c>
      <c r="B24" s="182" t="s">
        <v>837</v>
      </c>
      <c r="C24" s="183">
        <f t="shared" si="0"/>
        <v>37</v>
      </c>
    </row>
    <row r="25" spans="1:3" ht="15">
      <c r="A25" s="181">
        <v>38</v>
      </c>
      <c r="B25" s="182" t="s">
        <v>838</v>
      </c>
      <c r="C25" s="183">
        <f t="shared" si="0"/>
        <v>38</v>
      </c>
    </row>
    <row r="26" spans="1:3" ht="15">
      <c r="A26" s="181">
        <v>39</v>
      </c>
      <c r="B26" s="182" t="s">
        <v>839</v>
      </c>
      <c r="C26" s="183">
        <f t="shared" si="0"/>
        <v>39</v>
      </c>
    </row>
    <row r="27" spans="1:3" ht="15">
      <c r="A27" s="181">
        <v>40</v>
      </c>
      <c r="B27" s="182" t="s">
        <v>840</v>
      </c>
      <c r="C27" s="183">
        <f t="shared" si="0"/>
        <v>40</v>
      </c>
    </row>
    <row r="28" spans="1:3" ht="15">
      <c r="A28" s="181">
        <v>41</v>
      </c>
      <c r="B28" s="182" t="s">
        <v>841</v>
      </c>
      <c r="C28" s="183">
        <f t="shared" si="0"/>
        <v>41</v>
      </c>
    </row>
    <row r="29" spans="1:3" ht="15">
      <c r="A29" s="181">
        <v>42</v>
      </c>
      <c r="B29" s="182" t="s">
        <v>842</v>
      </c>
      <c r="C29" s="183">
        <f t="shared" si="0"/>
        <v>42</v>
      </c>
    </row>
    <row r="30" spans="1:3" ht="15">
      <c r="A30" s="181">
        <v>43</v>
      </c>
      <c r="B30" s="182" t="s">
        <v>843</v>
      </c>
      <c r="C30" s="183">
        <f t="shared" si="0"/>
        <v>43</v>
      </c>
    </row>
    <row r="31" spans="1:3" ht="15">
      <c r="A31" s="181">
        <v>44</v>
      </c>
      <c r="B31" s="182" t="s">
        <v>844</v>
      </c>
      <c r="C31" s="183">
        <f t="shared" si="0"/>
        <v>44</v>
      </c>
    </row>
    <row r="32" spans="1:3" ht="15">
      <c r="A32" s="181">
        <v>45</v>
      </c>
      <c r="B32" s="182" t="s">
        <v>845</v>
      </c>
      <c r="C32" s="183">
        <f t="shared" si="0"/>
        <v>45</v>
      </c>
    </row>
    <row r="33" spans="1:3" ht="15">
      <c r="A33" s="181">
        <v>46</v>
      </c>
      <c r="B33" s="182" t="s">
        <v>846</v>
      </c>
      <c r="C33" s="183">
        <f t="shared" si="0"/>
        <v>46</v>
      </c>
    </row>
    <row r="34" spans="1:3" ht="15">
      <c r="A34" s="181">
        <v>48</v>
      </c>
      <c r="B34" s="182" t="s">
        <v>847</v>
      </c>
      <c r="C34" s="183">
        <f t="shared" si="0"/>
        <v>48</v>
      </c>
    </row>
    <row r="35" spans="1:3" ht="15">
      <c r="A35" s="181">
        <v>50</v>
      </c>
      <c r="B35" s="182" t="s">
        <v>848</v>
      </c>
      <c r="C35" s="183">
        <f t="shared" si="0"/>
        <v>50</v>
      </c>
    </row>
    <row r="36" spans="1:3" ht="15">
      <c r="A36" s="181">
        <v>51</v>
      </c>
      <c r="B36" s="182" t="s">
        <v>849</v>
      </c>
      <c r="C36" s="183">
        <f t="shared" si="0"/>
        <v>51</v>
      </c>
    </row>
    <row r="37" spans="1:3" ht="15">
      <c r="A37" s="181">
        <v>52</v>
      </c>
      <c r="B37" s="182" t="s">
        <v>850</v>
      </c>
      <c r="C37" s="183">
        <f t="shared" si="0"/>
        <v>52</v>
      </c>
    </row>
    <row r="38" spans="1:3" ht="15">
      <c r="A38" s="181">
        <v>53</v>
      </c>
      <c r="B38" s="182" t="s">
        <v>851</v>
      </c>
      <c r="C38" s="183">
        <f t="shared" si="0"/>
        <v>53</v>
      </c>
    </row>
    <row r="39" spans="1:3" ht="15">
      <c r="A39" s="181">
        <v>54</v>
      </c>
      <c r="B39" s="182" t="s">
        <v>852</v>
      </c>
      <c r="C39" s="183">
        <f t="shared" si="0"/>
        <v>54</v>
      </c>
    </row>
    <row r="40" spans="1:3" ht="15">
      <c r="A40" s="181">
        <v>55</v>
      </c>
      <c r="B40" s="182" t="s">
        <v>853</v>
      </c>
      <c r="C40" s="183">
        <f t="shared" si="0"/>
        <v>55</v>
      </c>
    </row>
    <row r="41" spans="1:3" ht="15">
      <c r="A41" s="181">
        <v>57</v>
      </c>
      <c r="B41" s="182" t="s">
        <v>854</v>
      </c>
      <c r="C41" s="183">
        <f t="shared" si="0"/>
        <v>57</v>
      </c>
    </row>
    <row r="42" spans="1:3" ht="15">
      <c r="A42" s="181">
        <v>58</v>
      </c>
      <c r="B42" s="182" t="s">
        <v>855</v>
      </c>
      <c r="C42" s="183">
        <f t="shared" si="0"/>
        <v>58</v>
      </c>
    </row>
    <row r="43" spans="1:3" ht="15">
      <c r="A43" s="181">
        <v>59</v>
      </c>
      <c r="B43" s="182" t="s">
        <v>856</v>
      </c>
      <c r="C43" s="183">
        <f t="shared" si="0"/>
        <v>59</v>
      </c>
    </row>
    <row r="44" spans="1:3" ht="15">
      <c r="A44" s="181">
        <v>59</v>
      </c>
      <c r="B44" s="182" t="s">
        <v>856</v>
      </c>
      <c r="C44" s="183">
        <f t="shared" si="0"/>
        <v>59</v>
      </c>
    </row>
    <row r="45" spans="1:3" ht="15">
      <c r="A45" s="181">
        <v>60</v>
      </c>
      <c r="B45" s="182" t="s">
        <v>857</v>
      </c>
      <c r="C45" s="183">
        <f t="shared" si="0"/>
        <v>60</v>
      </c>
    </row>
    <row r="46" spans="1:3" ht="15">
      <c r="A46" s="181">
        <v>61</v>
      </c>
      <c r="B46" s="182" t="s">
        <v>858</v>
      </c>
      <c r="C46" s="183">
        <f t="shared" si="0"/>
        <v>61</v>
      </c>
    </row>
    <row r="47" spans="1:3" ht="15">
      <c r="A47" s="181">
        <v>62</v>
      </c>
      <c r="B47" s="182" t="s">
        <v>859</v>
      </c>
      <c r="C47" s="183">
        <f t="shared" si="0"/>
        <v>62</v>
      </c>
    </row>
    <row r="48" spans="1:3" ht="15">
      <c r="A48" s="181">
        <v>63</v>
      </c>
      <c r="B48" s="182" t="s">
        <v>860</v>
      </c>
      <c r="C48" s="183">
        <f t="shared" si="0"/>
        <v>63</v>
      </c>
    </row>
    <row r="49" spans="1:3" ht="15">
      <c r="A49" s="181">
        <v>65</v>
      </c>
      <c r="B49" s="182" t="s">
        <v>861</v>
      </c>
      <c r="C49" s="183">
        <f t="shared" si="0"/>
        <v>65</v>
      </c>
    </row>
    <row r="50" spans="1:3" ht="15">
      <c r="A50" s="181">
        <v>66</v>
      </c>
      <c r="B50" s="182" t="s">
        <v>862</v>
      </c>
      <c r="C50" s="183">
        <f t="shared" si="0"/>
        <v>66</v>
      </c>
    </row>
    <row r="51" spans="1:3" ht="15">
      <c r="A51" s="181">
        <v>67</v>
      </c>
      <c r="B51" s="182" t="s">
        <v>863</v>
      </c>
      <c r="C51" s="183">
        <f t="shared" si="0"/>
        <v>67</v>
      </c>
    </row>
    <row r="52" spans="1:3" ht="15">
      <c r="A52" s="181">
        <v>68</v>
      </c>
      <c r="B52" s="182" t="s">
        <v>864</v>
      </c>
      <c r="C52" s="183">
        <f t="shared" si="0"/>
        <v>68</v>
      </c>
    </row>
    <row r="53" spans="1:3" ht="15">
      <c r="A53" s="181">
        <v>69</v>
      </c>
      <c r="B53" s="182" t="s">
        <v>865</v>
      </c>
      <c r="C53" s="183">
        <f t="shared" si="0"/>
        <v>69</v>
      </c>
    </row>
    <row r="54" spans="1:3" ht="15">
      <c r="A54" s="181">
        <v>72</v>
      </c>
      <c r="B54" s="182" t="s">
        <v>866</v>
      </c>
      <c r="C54" s="183">
        <f t="shared" si="0"/>
        <v>72</v>
      </c>
    </row>
    <row r="55" spans="1:3" ht="15">
      <c r="A55" s="181">
        <v>74</v>
      </c>
      <c r="B55" s="182" t="s">
        <v>867</v>
      </c>
      <c r="C55" s="183">
        <f t="shared" si="0"/>
        <v>74</v>
      </c>
    </row>
    <row r="56" spans="1:3" ht="15">
      <c r="A56" s="181">
        <v>75</v>
      </c>
      <c r="B56" s="182" t="s">
        <v>868</v>
      </c>
      <c r="C56" s="183">
        <f t="shared" si="0"/>
        <v>75</v>
      </c>
    </row>
    <row r="57" spans="1:3" ht="15">
      <c r="A57" s="181">
        <v>76</v>
      </c>
      <c r="B57" s="182" t="s">
        <v>869</v>
      </c>
      <c r="C57" s="183">
        <f t="shared" si="0"/>
        <v>76</v>
      </c>
    </row>
    <row r="58" spans="1:3" ht="15">
      <c r="A58" s="181">
        <v>77</v>
      </c>
      <c r="B58" s="182" t="s">
        <v>870</v>
      </c>
      <c r="C58" s="183">
        <f t="shared" si="0"/>
        <v>77</v>
      </c>
    </row>
    <row r="59" spans="1:3" ht="15">
      <c r="A59" s="181">
        <v>78</v>
      </c>
      <c r="B59" s="182" t="s">
        <v>871</v>
      </c>
      <c r="C59" s="183">
        <f t="shared" si="0"/>
        <v>78</v>
      </c>
    </row>
    <row r="60" spans="1:3" ht="15">
      <c r="A60" s="181">
        <v>79</v>
      </c>
      <c r="B60" s="182" t="s">
        <v>872</v>
      </c>
      <c r="C60" s="183">
        <f t="shared" si="0"/>
        <v>79</v>
      </c>
    </row>
    <row r="61" spans="1:3" ht="15">
      <c r="A61" s="181">
        <v>80</v>
      </c>
      <c r="B61" s="182" t="s">
        <v>873</v>
      </c>
      <c r="C61" s="183">
        <f t="shared" si="0"/>
        <v>80</v>
      </c>
    </row>
    <row r="62" spans="1:3" ht="15">
      <c r="A62" s="181">
        <v>81</v>
      </c>
      <c r="B62" s="182" t="s">
        <v>874</v>
      </c>
      <c r="C62" s="183">
        <f t="shared" si="0"/>
        <v>81</v>
      </c>
    </row>
    <row r="63" spans="1:3" ht="15">
      <c r="A63" s="181">
        <v>82</v>
      </c>
      <c r="B63" s="182" t="s">
        <v>875</v>
      </c>
      <c r="C63" s="183">
        <f t="shared" si="0"/>
        <v>82</v>
      </c>
    </row>
    <row r="64" spans="1:3" ht="15">
      <c r="A64" s="181">
        <v>83</v>
      </c>
      <c r="B64" s="182" t="s">
        <v>876</v>
      </c>
      <c r="C64" s="183">
        <f t="shared" si="0"/>
        <v>83</v>
      </c>
    </row>
    <row r="65" spans="1:3" ht="15">
      <c r="A65" s="181">
        <v>84</v>
      </c>
      <c r="B65" s="182" t="s">
        <v>877</v>
      </c>
      <c r="C65" s="183">
        <f t="shared" si="0"/>
        <v>84</v>
      </c>
    </row>
    <row r="66" spans="1:3" ht="15">
      <c r="A66" s="181">
        <v>85</v>
      </c>
      <c r="B66" s="182" t="s">
        <v>878</v>
      </c>
      <c r="C66" s="183">
        <f aca="true" t="shared" si="1" ref="C66:C129">VALUE(A66)</f>
        <v>85</v>
      </c>
    </row>
    <row r="67" spans="1:3" ht="15">
      <c r="A67" s="181">
        <v>86</v>
      </c>
      <c r="B67" s="182" t="s">
        <v>879</v>
      </c>
      <c r="C67" s="183">
        <f t="shared" si="1"/>
        <v>86</v>
      </c>
    </row>
    <row r="68" spans="1:3" ht="15">
      <c r="A68" s="181">
        <v>87</v>
      </c>
      <c r="B68" s="182" t="s">
        <v>880</v>
      </c>
      <c r="C68" s="183">
        <f t="shared" si="1"/>
        <v>87</v>
      </c>
    </row>
    <row r="69" spans="1:3" ht="15">
      <c r="A69" s="181">
        <v>88</v>
      </c>
      <c r="B69" s="182" t="s">
        <v>881</v>
      </c>
      <c r="C69" s="183">
        <f t="shared" si="1"/>
        <v>88</v>
      </c>
    </row>
    <row r="70" spans="1:3" ht="15">
      <c r="A70" s="181">
        <v>89</v>
      </c>
      <c r="B70" s="182" t="s">
        <v>882</v>
      </c>
      <c r="C70" s="183">
        <f t="shared" si="1"/>
        <v>89</v>
      </c>
    </row>
    <row r="71" spans="1:3" ht="15">
      <c r="A71" s="181">
        <v>91</v>
      </c>
      <c r="B71" s="182" t="s">
        <v>883</v>
      </c>
      <c r="C71" s="183">
        <f t="shared" si="1"/>
        <v>91</v>
      </c>
    </row>
    <row r="72" spans="1:3" ht="15">
      <c r="A72" s="181">
        <v>92</v>
      </c>
      <c r="B72" s="182" t="s">
        <v>884</v>
      </c>
      <c r="C72" s="183">
        <f t="shared" si="1"/>
        <v>92</v>
      </c>
    </row>
    <row r="73" spans="1:3" ht="15">
      <c r="A73" s="181">
        <v>93</v>
      </c>
      <c r="B73" s="182" t="s">
        <v>885</v>
      </c>
      <c r="C73" s="183">
        <f t="shared" si="1"/>
        <v>93</v>
      </c>
    </row>
    <row r="74" spans="1:3" ht="15">
      <c r="A74" s="181">
        <v>94</v>
      </c>
      <c r="B74" s="182" t="s">
        <v>886</v>
      </c>
      <c r="C74" s="183">
        <f t="shared" si="1"/>
        <v>94</v>
      </c>
    </row>
    <row r="75" spans="1:3" ht="15">
      <c r="A75" s="181">
        <v>95</v>
      </c>
      <c r="B75" s="182" t="s">
        <v>887</v>
      </c>
      <c r="C75" s="183">
        <f t="shared" si="1"/>
        <v>95</v>
      </c>
    </row>
    <row r="76" spans="1:3" ht="15">
      <c r="A76" s="181">
        <v>96</v>
      </c>
      <c r="B76" s="182" t="s">
        <v>888</v>
      </c>
      <c r="C76" s="183">
        <f t="shared" si="1"/>
        <v>96</v>
      </c>
    </row>
    <row r="77" spans="1:3" ht="15">
      <c r="A77" s="181">
        <v>97</v>
      </c>
      <c r="B77" s="182" t="s">
        <v>889</v>
      </c>
      <c r="C77" s="183">
        <f t="shared" si="1"/>
        <v>97</v>
      </c>
    </row>
    <row r="78" spans="1:3" ht="15">
      <c r="A78" s="181">
        <v>98</v>
      </c>
      <c r="B78" s="182" t="s">
        <v>890</v>
      </c>
      <c r="C78" s="183">
        <f t="shared" si="1"/>
        <v>98</v>
      </c>
    </row>
    <row r="79" spans="1:3" ht="15">
      <c r="A79" s="181">
        <v>99</v>
      </c>
      <c r="B79" s="182" t="s">
        <v>891</v>
      </c>
      <c r="C79" s="183">
        <f t="shared" si="1"/>
        <v>99</v>
      </c>
    </row>
    <row r="80" spans="1:3" ht="15">
      <c r="A80" s="181">
        <v>100</v>
      </c>
      <c r="B80" s="182" t="s">
        <v>892</v>
      </c>
      <c r="C80" s="183">
        <f t="shared" si="1"/>
        <v>100</v>
      </c>
    </row>
    <row r="81" spans="1:3" ht="15">
      <c r="A81" s="181">
        <v>101</v>
      </c>
      <c r="B81" s="182" t="s">
        <v>893</v>
      </c>
      <c r="C81" s="183">
        <f t="shared" si="1"/>
        <v>101</v>
      </c>
    </row>
    <row r="82" spans="1:3" ht="15">
      <c r="A82" s="181">
        <v>102</v>
      </c>
      <c r="B82" s="182" t="s">
        <v>894</v>
      </c>
      <c r="C82" s="183">
        <f t="shared" si="1"/>
        <v>102</v>
      </c>
    </row>
    <row r="83" spans="1:3" ht="15">
      <c r="A83" s="181">
        <v>103</v>
      </c>
      <c r="B83" s="182" t="s">
        <v>895</v>
      </c>
      <c r="C83" s="183">
        <f t="shared" si="1"/>
        <v>103</v>
      </c>
    </row>
    <row r="84" spans="1:3" ht="15">
      <c r="A84" s="181">
        <v>104</v>
      </c>
      <c r="B84" s="182" t="s">
        <v>896</v>
      </c>
      <c r="C84" s="183">
        <f t="shared" si="1"/>
        <v>104</v>
      </c>
    </row>
    <row r="85" spans="1:3" ht="15">
      <c r="A85" s="181">
        <v>105</v>
      </c>
      <c r="B85" s="182" t="s">
        <v>897</v>
      </c>
      <c r="C85" s="183">
        <f t="shared" si="1"/>
        <v>105</v>
      </c>
    </row>
    <row r="86" spans="1:3" ht="15">
      <c r="A86" s="181">
        <v>107</v>
      </c>
      <c r="B86" s="182" t="s">
        <v>898</v>
      </c>
      <c r="C86" s="183">
        <f t="shared" si="1"/>
        <v>107</v>
      </c>
    </row>
    <row r="87" spans="1:3" ht="15">
      <c r="A87" s="181">
        <v>108</v>
      </c>
      <c r="B87" s="182" t="s">
        <v>899</v>
      </c>
      <c r="C87" s="183">
        <f t="shared" si="1"/>
        <v>108</v>
      </c>
    </row>
    <row r="88" spans="1:3" ht="15">
      <c r="A88" s="181">
        <v>109</v>
      </c>
      <c r="B88" s="182" t="s">
        <v>900</v>
      </c>
      <c r="C88" s="183">
        <f t="shared" si="1"/>
        <v>109</v>
      </c>
    </row>
    <row r="89" spans="1:3" ht="15">
      <c r="A89" s="181">
        <v>110</v>
      </c>
      <c r="B89" s="182" t="s">
        <v>901</v>
      </c>
      <c r="C89" s="183">
        <f t="shared" si="1"/>
        <v>110</v>
      </c>
    </row>
    <row r="90" spans="1:3" ht="15">
      <c r="A90" s="181">
        <v>111</v>
      </c>
      <c r="B90" s="182" t="s">
        <v>902</v>
      </c>
      <c r="C90" s="183">
        <f t="shared" si="1"/>
        <v>111</v>
      </c>
    </row>
    <row r="91" spans="1:3" ht="15">
      <c r="A91" s="181">
        <v>112</v>
      </c>
      <c r="B91" s="182" t="s">
        <v>903</v>
      </c>
      <c r="C91" s="183">
        <f t="shared" si="1"/>
        <v>112</v>
      </c>
    </row>
    <row r="92" spans="1:3" ht="15">
      <c r="A92" s="181">
        <v>113</v>
      </c>
      <c r="B92" s="182" t="s">
        <v>904</v>
      </c>
      <c r="C92" s="183">
        <f t="shared" si="1"/>
        <v>113</v>
      </c>
    </row>
    <row r="93" spans="1:3" ht="15">
      <c r="A93" s="181">
        <v>114</v>
      </c>
      <c r="B93" s="182" t="s">
        <v>905</v>
      </c>
      <c r="C93" s="183">
        <f t="shared" si="1"/>
        <v>114</v>
      </c>
    </row>
    <row r="94" spans="1:3" ht="15">
      <c r="A94" s="181">
        <v>115</v>
      </c>
      <c r="B94" s="182" t="s">
        <v>906</v>
      </c>
      <c r="C94" s="183">
        <f t="shared" si="1"/>
        <v>115</v>
      </c>
    </row>
    <row r="95" spans="1:3" ht="15">
      <c r="A95" s="181">
        <v>116</v>
      </c>
      <c r="B95" s="182" t="s">
        <v>907</v>
      </c>
      <c r="C95" s="183">
        <f t="shared" si="1"/>
        <v>116</v>
      </c>
    </row>
    <row r="96" spans="1:3" ht="15">
      <c r="A96" s="181">
        <v>117</v>
      </c>
      <c r="B96" s="182" t="s">
        <v>908</v>
      </c>
      <c r="C96" s="183">
        <f t="shared" si="1"/>
        <v>117</v>
      </c>
    </row>
    <row r="97" spans="1:3" ht="15">
      <c r="A97" s="181">
        <v>118</v>
      </c>
      <c r="B97" s="182" t="s">
        <v>909</v>
      </c>
      <c r="C97" s="183">
        <f t="shared" si="1"/>
        <v>118</v>
      </c>
    </row>
    <row r="98" spans="1:3" ht="15">
      <c r="A98" s="181">
        <v>119</v>
      </c>
      <c r="B98" s="182" t="s">
        <v>910</v>
      </c>
      <c r="C98" s="183">
        <f t="shared" si="1"/>
        <v>119</v>
      </c>
    </row>
    <row r="99" spans="1:3" ht="15">
      <c r="A99" s="181">
        <v>121</v>
      </c>
      <c r="B99" s="182" t="s">
        <v>911</v>
      </c>
      <c r="C99" s="183">
        <f t="shared" si="1"/>
        <v>121</v>
      </c>
    </row>
    <row r="100" spans="1:3" ht="15">
      <c r="A100" s="181">
        <v>201</v>
      </c>
      <c r="B100" s="182" t="s">
        <v>912</v>
      </c>
      <c r="C100" s="183">
        <f t="shared" si="1"/>
        <v>201</v>
      </c>
    </row>
    <row r="101" spans="1:3" ht="15">
      <c r="A101" s="181">
        <v>202</v>
      </c>
      <c r="B101" s="182" t="s">
        <v>913</v>
      </c>
      <c r="C101" s="183">
        <f t="shared" si="1"/>
        <v>202</v>
      </c>
    </row>
    <row r="102" spans="1:3" ht="15">
      <c r="A102" s="181">
        <v>203</v>
      </c>
      <c r="B102" s="182" t="s">
        <v>914</v>
      </c>
      <c r="C102" s="183">
        <f t="shared" si="1"/>
        <v>203</v>
      </c>
    </row>
    <row r="103" spans="1:3" ht="15">
      <c r="A103" s="181">
        <v>204</v>
      </c>
      <c r="B103" s="182" t="s">
        <v>915</v>
      </c>
      <c r="C103" s="183">
        <f t="shared" si="1"/>
        <v>204</v>
      </c>
    </row>
    <row r="104" spans="1:3" ht="15">
      <c r="A104" s="181">
        <v>205</v>
      </c>
      <c r="B104" s="182" t="s">
        <v>916</v>
      </c>
      <c r="C104" s="183">
        <f t="shared" si="1"/>
        <v>205</v>
      </c>
    </row>
    <row r="105" spans="1:3" ht="15">
      <c r="A105" s="181">
        <v>206</v>
      </c>
      <c r="B105" s="182" t="s">
        <v>917</v>
      </c>
      <c r="C105" s="183">
        <f t="shared" si="1"/>
        <v>206</v>
      </c>
    </row>
    <row r="106" spans="1:3" ht="15">
      <c r="A106" s="181">
        <v>207</v>
      </c>
      <c r="B106" s="182" t="s">
        <v>918</v>
      </c>
      <c r="C106" s="183">
        <f t="shared" si="1"/>
        <v>207</v>
      </c>
    </row>
    <row r="107" spans="1:3" ht="15">
      <c r="A107" s="181">
        <v>208</v>
      </c>
      <c r="B107" s="182" t="s">
        <v>919</v>
      </c>
      <c r="C107" s="183">
        <f t="shared" si="1"/>
        <v>208</v>
      </c>
    </row>
    <row r="108" spans="1:3" ht="15">
      <c r="A108" s="181">
        <v>209</v>
      </c>
      <c r="B108" s="182" t="s">
        <v>920</v>
      </c>
      <c r="C108" s="183">
        <f t="shared" si="1"/>
        <v>209</v>
      </c>
    </row>
    <row r="109" spans="1:3" ht="15">
      <c r="A109" s="181">
        <v>210</v>
      </c>
      <c r="B109" s="182" t="s">
        <v>921</v>
      </c>
      <c r="C109" s="183">
        <f t="shared" si="1"/>
        <v>210</v>
      </c>
    </row>
    <row r="110" spans="1:3" ht="15">
      <c r="A110" s="181">
        <v>211</v>
      </c>
      <c r="B110" s="182" t="s">
        <v>922</v>
      </c>
      <c r="C110" s="183">
        <f t="shared" si="1"/>
        <v>211</v>
      </c>
    </row>
    <row r="111" spans="1:3" ht="15">
      <c r="A111" s="181">
        <v>212</v>
      </c>
      <c r="B111" s="182" t="s">
        <v>923</v>
      </c>
      <c r="C111" s="183">
        <f t="shared" si="1"/>
        <v>212</v>
      </c>
    </row>
    <row r="112" spans="1:3" ht="15">
      <c r="A112" s="181">
        <v>213</v>
      </c>
      <c r="B112" s="182" t="s">
        <v>924</v>
      </c>
      <c r="C112" s="183">
        <f t="shared" si="1"/>
        <v>213</v>
      </c>
    </row>
    <row r="113" spans="1:3" ht="15">
      <c r="A113" s="181">
        <v>214</v>
      </c>
      <c r="B113" s="182" t="s">
        <v>925</v>
      </c>
      <c r="C113" s="183">
        <f t="shared" si="1"/>
        <v>214</v>
      </c>
    </row>
    <row r="114" spans="1:3" ht="15">
      <c r="A114" s="181">
        <v>215</v>
      </c>
      <c r="B114" s="182" t="s">
        <v>926</v>
      </c>
      <c r="C114" s="183">
        <f t="shared" si="1"/>
        <v>215</v>
      </c>
    </row>
    <row r="115" spans="1:3" ht="15">
      <c r="A115" s="181">
        <v>216</v>
      </c>
      <c r="B115" s="182" t="s">
        <v>927</v>
      </c>
      <c r="C115" s="183">
        <f t="shared" si="1"/>
        <v>216</v>
      </c>
    </row>
    <row r="116" spans="1:3" ht="15">
      <c r="A116" s="181">
        <v>217</v>
      </c>
      <c r="B116" s="182" t="s">
        <v>928</v>
      </c>
      <c r="C116" s="183">
        <f t="shared" si="1"/>
        <v>217</v>
      </c>
    </row>
    <row r="117" spans="1:3" ht="15">
      <c r="A117" s="181">
        <v>218</v>
      </c>
      <c r="B117" s="182" t="s">
        <v>929</v>
      </c>
      <c r="C117" s="183">
        <f t="shared" si="1"/>
        <v>218</v>
      </c>
    </row>
    <row r="118" spans="1:3" ht="15">
      <c r="A118" s="181">
        <v>219</v>
      </c>
      <c r="B118" s="182" t="s">
        <v>930</v>
      </c>
      <c r="C118" s="183">
        <f t="shared" si="1"/>
        <v>219</v>
      </c>
    </row>
    <row r="119" spans="1:3" ht="15">
      <c r="A119" s="181">
        <v>220</v>
      </c>
      <c r="B119" s="182" t="s">
        <v>931</v>
      </c>
      <c r="C119" s="183">
        <f t="shared" si="1"/>
        <v>220</v>
      </c>
    </row>
    <row r="120" spans="1:3" ht="15">
      <c r="A120" s="181">
        <v>221</v>
      </c>
      <c r="B120" s="182" t="s">
        <v>932</v>
      </c>
      <c r="C120" s="183">
        <f t="shared" si="1"/>
        <v>221</v>
      </c>
    </row>
    <row r="121" spans="1:3" ht="15">
      <c r="A121" s="181">
        <v>222</v>
      </c>
      <c r="B121" s="182" t="s">
        <v>933</v>
      </c>
      <c r="C121" s="183">
        <f t="shared" si="1"/>
        <v>222</v>
      </c>
    </row>
    <row r="122" spans="1:3" ht="15">
      <c r="A122" s="181">
        <v>224</v>
      </c>
      <c r="B122" s="182" t="s">
        <v>934</v>
      </c>
      <c r="C122" s="183">
        <f t="shared" si="1"/>
        <v>224</v>
      </c>
    </row>
    <row r="123" spans="1:3" ht="15">
      <c r="A123" s="181">
        <v>225</v>
      </c>
      <c r="B123" s="182" t="s">
        <v>935</v>
      </c>
      <c r="C123" s="183">
        <f t="shared" si="1"/>
        <v>225</v>
      </c>
    </row>
    <row r="124" spans="1:3" ht="15.75" thickBot="1">
      <c r="A124" s="184">
        <v>226</v>
      </c>
      <c r="B124" s="185" t="s">
        <v>936</v>
      </c>
      <c r="C124" s="183">
        <f t="shared" si="1"/>
        <v>226</v>
      </c>
    </row>
    <row r="125" spans="1:3" ht="15">
      <c r="A125" s="181">
        <v>227</v>
      </c>
      <c r="B125" s="186" t="s">
        <v>937</v>
      </c>
      <c r="C125" s="183">
        <f t="shared" si="1"/>
        <v>227</v>
      </c>
    </row>
    <row r="126" spans="1:3" ht="15">
      <c r="A126" s="181">
        <v>228</v>
      </c>
      <c r="B126" s="182" t="s">
        <v>938</v>
      </c>
      <c r="C126" s="183">
        <f t="shared" si="1"/>
        <v>228</v>
      </c>
    </row>
    <row r="127" spans="1:3" ht="15">
      <c r="A127" s="187">
        <v>229</v>
      </c>
      <c r="B127" s="182" t="s">
        <v>939</v>
      </c>
      <c r="C127" s="183">
        <f t="shared" si="1"/>
        <v>229</v>
      </c>
    </row>
    <row r="128" spans="1:3" ht="15">
      <c r="A128" s="187">
        <v>230</v>
      </c>
      <c r="B128" s="182" t="s">
        <v>940</v>
      </c>
      <c r="C128" s="183">
        <f t="shared" si="1"/>
        <v>230</v>
      </c>
    </row>
    <row r="129" spans="1:3" ht="15">
      <c r="A129" s="181">
        <v>231</v>
      </c>
      <c r="B129" s="182" t="s">
        <v>941</v>
      </c>
      <c r="C129" s="183">
        <f t="shared" si="1"/>
        <v>231</v>
      </c>
    </row>
    <row r="130" spans="1:3" ht="15">
      <c r="A130" s="181">
        <v>232</v>
      </c>
      <c r="B130" s="182" t="s">
        <v>942</v>
      </c>
      <c r="C130" s="183">
        <f aca="true" t="shared" si="2" ref="C130:C152">VALUE(A130)</f>
        <v>232</v>
      </c>
    </row>
    <row r="131" spans="1:3" ht="15">
      <c r="A131" s="181">
        <v>233</v>
      </c>
      <c r="B131" s="182" t="s">
        <v>943</v>
      </c>
      <c r="C131" s="183">
        <f t="shared" si="2"/>
        <v>233</v>
      </c>
    </row>
    <row r="132" spans="1:3" ht="15">
      <c r="A132" s="181">
        <v>234</v>
      </c>
      <c r="B132" s="182" t="s">
        <v>944</v>
      </c>
      <c r="C132" s="183">
        <f t="shared" si="2"/>
        <v>234</v>
      </c>
    </row>
    <row r="133" spans="1:3" ht="15">
      <c r="A133" s="181">
        <v>235</v>
      </c>
      <c r="B133" s="182" t="s">
        <v>945</v>
      </c>
      <c r="C133" s="183">
        <f t="shared" si="2"/>
        <v>235</v>
      </c>
    </row>
    <row r="134" spans="1:3" ht="15">
      <c r="A134" s="181">
        <v>236</v>
      </c>
      <c r="B134" s="182" t="s">
        <v>946</v>
      </c>
      <c r="C134" s="183">
        <f t="shared" si="2"/>
        <v>236</v>
      </c>
    </row>
    <row r="135" spans="1:3" ht="15">
      <c r="A135" s="181">
        <v>237</v>
      </c>
      <c r="B135" s="182" t="s">
        <v>947</v>
      </c>
      <c r="C135" s="183">
        <f t="shared" si="2"/>
        <v>237</v>
      </c>
    </row>
    <row r="136" spans="1:3" ht="15">
      <c r="A136" s="181">
        <v>238</v>
      </c>
      <c r="B136" s="182" t="s">
        <v>948</v>
      </c>
      <c r="C136" s="183">
        <f t="shared" si="2"/>
        <v>238</v>
      </c>
    </row>
    <row r="137" spans="1:3" ht="15">
      <c r="A137" s="181">
        <v>239</v>
      </c>
      <c r="B137" s="182" t="s">
        <v>949</v>
      </c>
      <c r="C137" s="183">
        <f t="shared" si="2"/>
        <v>239</v>
      </c>
    </row>
    <row r="138" spans="1:3" ht="15">
      <c r="A138" s="181">
        <v>240</v>
      </c>
      <c r="B138" s="182" t="s">
        <v>950</v>
      </c>
      <c r="C138" s="183">
        <f t="shared" si="2"/>
        <v>240</v>
      </c>
    </row>
    <row r="139" spans="1:3" ht="15">
      <c r="A139" s="181">
        <v>241</v>
      </c>
      <c r="B139" s="182" t="s">
        <v>951</v>
      </c>
      <c r="C139" s="183">
        <f t="shared" si="2"/>
        <v>241</v>
      </c>
    </row>
    <row r="140" spans="1:3" ht="15">
      <c r="A140" s="181">
        <v>242</v>
      </c>
      <c r="B140" s="182" t="s">
        <v>952</v>
      </c>
      <c r="C140" s="183">
        <f t="shared" si="2"/>
        <v>242</v>
      </c>
    </row>
    <row r="141" spans="1:3" ht="15">
      <c r="A141" s="181">
        <v>243</v>
      </c>
      <c r="B141" s="182" t="s">
        <v>953</v>
      </c>
      <c r="C141" s="183">
        <f t="shared" si="2"/>
        <v>243</v>
      </c>
    </row>
    <row r="142" spans="1:3" ht="15">
      <c r="A142" s="181">
        <v>244</v>
      </c>
      <c r="B142" s="182" t="s">
        <v>954</v>
      </c>
      <c r="C142" s="183">
        <f t="shared" si="2"/>
        <v>244</v>
      </c>
    </row>
    <row r="143" spans="1:3" ht="15">
      <c r="A143" s="181">
        <v>250</v>
      </c>
      <c r="B143" s="182" t="s">
        <v>955</v>
      </c>
      <c r="C143" s="183">
        <f t="shared" si="2"/>
        <v>250</v>
      </c>
    </row>
    <row r="144" spans="1:3" ht="15">
      <c r="A144" s="188">
        <v>310</v>
      </c>
      <c r="B144" s="182" t="s">
        <v>956</v>
      </c>
      <c r="C144" s="183">
        <f t="shared" si="2"/>
        <v>310</v>
      </c>
    </row>
    <row r="145" spans="1:3" ht="15">
      <c r="A145" s="188">
        <v>311</v>
      </c>
      <c r="B145" s="182" t="s">
        <v>957</v>
      </c>
      <c r="C145" s="183">
        <f t="shared" si="2"/>
        <v>311</v>
      </c>
    </row>
    <row r="146" spans="1:3" ht="15">
      <c r="A146" s="188">
        <v>324</v>
      </c>
      <c r="B146" s="182" t="s">
        <v>958</v>
      </c>
      <c r="C146" s="183">
        <f t="shared" si="2"/>
        <v>324</v>
      </c>
    </row>
    <row r="147" spans="1:3" ht="15">
      <c r="A147" s="188">
        <v>326</v>
      </c>
      <c r="B147" s="182" t="s">
        <v>959</v>
      </c>
      <c r="C147" s="183">
        <f t="shared" si="2"/>
        <v>326</v>
      </c>
    </row>
    <row r="148" spans="1:3" ht="15">
      <c r="A148" s="188">
        <v>330</v>
      </c>
      <c r="B148" s="182" t="s">
        <v>960</v>
      </c>
      <c r="C148" s="183">
        <f t="shared" si="2"/>
        <v>330</v>
      </c>
    </row>
    <row r="149" spans="1:3" ht="15.75" thickBot="1">
      <c r="A149" s="184">
        <v>500</v>
      </c>
      <c r="B149" s="185" t="s">
        <v>961</v>
      </c>
      <c r="C149" s="183">
        <f t="shared" si="2"/>
        <v>500</v>
      </c>
    </row>
    <row r="150" spans="1:3" ht="15">
      <c r="A150" s="181">
        <v>223</v>
      </c>
      <c r="B150" s="182" t="s">
        <v>962</v>
      </c>
      <c r="C150" s="183">
        <f t="shared" si="2"/>
        <v>223</v>
      </c>
    </row>
    <row r="151" spans="1:3" ht="15">
      <c r="A151" s="181">
        <v>521</v>
      </c>
      <c r="B151" s="182" t="s">
        <v>963</v>
      </c>
      <c r="C151" s="183">
        <f t="shared" si="2"/>
        <v>521</v>
      </c>
    </row>
    <row r="152" spans="1:3" ht="15.75" thickBot="1">
      <c r="A152" s="184">
        <v>581</v>
      </c>
      <c r="B152" s="185" t="s">
        <v>964</v>
      </c>
      <c r="C152" s="183">
        <f t="shared" si="2"/>
        <v>581</v>
      </c>
    </row>
    <row r="153" spans="1:3" ht="15">
      <c r="A153" s="188"/>
      <c r="B153" s="182"/>
      <c r="C153" s="183"/>
    </row>
    <row r="154" spans="1:3" ht="15">
      <c r="A154" s="180"/>
      <c r="B154" s="180"/>
      <c r="C154" s="180"/>
    </row>
    <row r="155" spans="1:3" ht="15">
      <c r="A155" s="180"/>
      <c r="B155" s="180"/>
      <c r="C155" s="180"/>
    </row>
    <row r="156" spans="1:3" ht="15">
      <c r="A156" s="180"/>
      <c r="B156" s="180"/>
      <c r="C156" s="180"/>
    </row>
    <row r="157" spans="1:3" ht="15">
      <c r="A157" s="180"/>
      <c r="B157" s="180"/>
      <c r="C157" s="180"/>
    </row>
    <row r="158" spans="1:3" ht="15">
      <c r="A158" s="180"/>
      <c r="B158" s="180"/>
      <c r="C158" s="180"/>
    </row>
    <row r="159" spans="1:3" ht="15">
      <c r="A159" s="180"/>
      <c r="B159" s="180"/>
      <c r="C159" s="180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809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533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463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 ht="15">
      <c r="B4" s="7">
        <v>412</v>
      </c>
      <c r="C4" s="8" t="s">
        <v>374</v>
      </c>
      <c r="D4">
        <v>412</v>
      </c>
      <c r="E4" s="8" t="s">
        <v>464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464</v>
      </c>
    </row>
    <row r="5" spans="2:11" ht="15">
      <c r="B5" s="7">
        <v>413</v>
      </c>
      <c r="C5" s="8" t="s">
        <v>375</v>
      </c>
      <c r="D5">
        <v>413</v>
      </c>
      <c r="E5" s="8" t="s">
        <v>465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 ht="15">
      <c r="B6" s="7">
        <v>414</v>
      </c>
      <c r="C6" s="8" t="s">
        <v>376</v>
      </c>
      <c r="D6">
        <v>414</v>
      </c>
      <c r="E6" s="8" t="s">
        <v>466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 ht="15">
      <c r="B7" s="7">
        <v>415</v>
      </c>
      <c r="C7" s="8" t="s">
        <v>377</v>
      </c>
      <c r="D7">
        <v>415</v>
      </c>
      <c r="E7" s="8" t="s">
        <v>467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 ht="15">
      <c r="B8" s="7">
        <v>416</v>
      </c>
      <c r="C8" s="8" t="s">
        <v>378</v>
      </c>
      <c r="D8">
        <v>416</v>
      </c>
      <c r="E8" s="8" t="s">
        <v>468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469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470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 ht="15">
      <c r="B11" s="7">
        <v>421</v>
      </c>
      <c r="C11" s="8" t="s">
        <v>381</v>
      </c>
      <c r="D11">
        <v>421</v>
      </c>
      <c r="E11" s="8" t="s">
        <v>471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 ht="15">
      <c r="B12" s="7">
        <v>422</v>
      </c>
      <c r="C12" s="8" t="s">
        <v>382</v>
      </c>
      <c r="D12">
        <v>422</v>
      </c>
      <c r="E12" s="8" t="s">
        <v>472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 ht="15">
      <c r="B13" s="7">
        <v>423</v>
      </c>
      <c r="C13" s="8" t="s">
        <v>383</v>
      </c>
      <c r="D13">
        <v>423</v>
      </c>
      <c r="E13" s="8" t="s">
        <v>473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 ht="15">
      <c r="B14" s="7">
        <v>424</v>
      </c>
      <c r="C14" s="8" t="s">
        <v>384</v>
      </c>
      <c r="D14">
        <v>424</v>
      </c>
      <c r="E14" s="8" t="s">
        <v>474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 ht="15">
      <c r="B15" s="7">
        <v>425</v>
      </c>
      <c r="C15" s="8" t="s">
        <v>385</v>
      </c>
      <c r="D15">
        <v>425</v>
      </c>
      <c r="E15" s="8" t="s">
        <v>475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476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 ht="15">
      <c r="B17" s="7">
        <v>431</v>
      </c>
      <c r="C17" s="8" t="s">
        <v>387</v>
      </c>
      <c r="D17">
        <v>431</v>
      </c>
      <c r="E17" s="8" t="s">
        <v>477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 ht="15">
      <c r="B18" s="9">
        <v>432</v>
      </c>
      <c r="C18" s="8" t="s">
        <v>388</v>
      </c>
      <c r="D18">
        <v>432</v>
      </c>
      <c r="E18" s="8" t="s">
        <v>478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 ht="15">
      <c r="B19" s="7">
        <v>433</v>
      </c>
      <c r="C19" s="8" t="s">
        <v>389</v>
      </c>
      <c r="D19">
        <v>433</v>
      </c>
      <c r="E19" s="8" t="s">
        <v>479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480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 ht="15">
      <c r="B21" s="9">
        <v>435</v>
      </c>
      <c r="C21" s="8" t="s">
        <v>391</v>
      </c>
      <c r="D21">
        <v>435</v>
      </c>
      <c r="E21" s="8" t="s">
        <v>481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482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483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 ht="15">
      <c r="B24" s="7">
        <v>443</v>
      </c>
      <c r="C24" s="8" t="s">
        <v>394</v>
      </c>
      <c r="D24">
        <v>443</v>
      </c>
      <c r="E24" s="8" t="s">
        <v>484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 ht="15">
      <c r="B25" s="7">
        <v>444</v>
      </c>
      <c r="C25" s="8" t="s">
        <v>395</v>
      </c>
      <c r="D25">
        <v>444</v>
      </c>
      <c r="E25" s="8" t="s">
        <v>485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>
      <c r="B26" s="7">
        <v>451</v>
      </c>
      <c r="C26" s="8" t="s">
        <v>396</v>
      </c>
      <c r="D26">
        <v>451</v>
      </c>
      <c r="E26" s="8" t="s">
        <v>486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 ht="15">
      <c r="B27" s="7">
        <v>452</v>
      </c>
      <c r="C27" s="8" t="s">
        <v>397</v>
      </c>
      <c r="D27">
        <v>452</v>
      </c>
      <c r="E27" s="8" t="s">
        <v>487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 ht="15">
      <c r="B28" s="7">
        <v>453</v>
      </c>
      <c r="C28" s="8" t="s">
        <v>398</v>
      </c>
      <c r="D28">
        <v>453</v>
      </c>
      <c r="E28" s="8" t="s">
        <v>488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 ht="15">
      <c r="B29" s="7">
        <v>454</v>
      </c>
      <c r="C29" s="8" t="s">
        <v>399</v>
      </c>
      <c r="D29">
        <v>454</v>
      </c>
      <c r="E29" s="8" t="s">
        <v>489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 ht="15">
      <c r="B30" s="9">
        <v>461</v>
      </c>
      <c r="C30" s="8" t="s">
        <v>400</v>
      </c>
      <c r="D30">
        <v>461</v>
      </c>
      <c r="E30" s="8" t="s">
        <v>490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 ht="15">
      <c r="B31" s="7">
        <v>462</v>
      </c>
      <c r="C31" s="8" t="s">
        <v>401</v>
      </c>
      <c r="D31">
        <v>462</v>
      </c>
      <c r="E31" s="8" t="s">
        <v>491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 ht="15">
      <c r="B32" s="7">
        <v>463</v>
      </c>
      <c r="C32" s="8" t="s">
        <v>402</v>
      </c>
      <c r="D32">
        <v>463</v>
      </c>
      <c r="E32" s="8" t="s">
        <v>492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2:11" ht="30">
      <c r="B33" s="7">
        <v>464</v>
      </c>
      <c r="C33" s="8" t="s">
        <v>403</v>
      </c>
      <c r="D33">
        <v>464</v>
      </c>
      <c r="E33" s="8" t="s">
        <v>493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494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496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2:11" ht="15">
      <c r="B37" s="7">
        <v>481</v>
      </c>
      <c r="C37" s="8" t="s">
        <v>406</v>
      </c>
      <c r="D37">
        <v>481</v>
      </c>
      <c r="E37" s="8" t="s">
        <v>497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2:11" ht="15">
      <c r="B38" s="7">
        <v>482</v>
      </c>
      <c r="C38" s="8" t="s">
        <v>407</v>
      </c>
      <c r="D38">
        <v>482</v>
      </c>
      <c r="E38" s="8" t="s">
        <v>498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499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500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501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2:11" ht="30">
      <c r="B42" s="11">
        <v>489</v>
      </c>
      <c r="C42" s="8" t="s">
        <v>411</v>
      </c>
      <c r="D42">
        <v>489</v>
      </c>
      <c r="E42" s="8" t="s">
        <v>502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 ht="15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 ht="15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512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513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 ht="15">
      <c r="B49" s="12">
        <v>513</v>
      </c>
      <c r="C49" s="8" t="s">
        <v>427</v>
      </c>
      <c r="D49" s="8">
        <v>513</v>
      </c>
      <c r="E49" s="18" t="s">
        <v>514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515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 ht="15">
      <c r="B51" s="9">
        <v>515</v>
      </c>
      <c r="C51" s="8" t="s">
        <v>429</v>
      </c>
      <c r="D51" s="8">
        <v>515</v>
      </c>
      <c r="E51" s="18" t="s">
        <v>516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 ht="15">
      <c r="B52" s="12">
        <v>521</v>
      </c>
      <c r="C52" s="8" t="s">
        <v>430</v>
      </c>
      <c r="D52" s="8">
        <v>521</v>
      </c>
      <c r="E52" s="18" t="s">
        <v>517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 ht="15">
      <c r="B53" s="12">
        <v>522</v>
      </c>
      <c r="C53" s="8" t="s">
        <v>431</v>
      </c>
      <c r="D53" s="8">
        <v>522</v>
      </c>
      <c r="E53" s="18" t="s">
        <v>518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 ht="15">
      <c r="B54" s="12">
        <v>523</v>
      </c>
      <c r="C54" s="8" t="s">
        <v>435</v>
      </c>
      <c r="D54" s="8">
        <v>523</v>
      </c>
      <c r="E54" s="18" t="s">
        <v>519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520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 ht="15">
      <c r="B56" s="12">
        <v>541</v>
      </c>
      <c r="C56" s="8" t="s">
        <v>437</v>
      </c>
      <c r="D56" s="8">
        <v>541</v>
      </c>
      <c r="E56" s="18" t="s">
        <v>521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522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 ht="15">
      <c r="B58" s="12">
        <v>543</v>
      </c>
      <c r="C58" s="8" t="s">
        <v>440</v>
      </c>
      <c r="D58" s="8">
        <v>543</v>
      </c>
      <c r="E58" s="18" t="s">
        <v>523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30">
      <c r="B59" s="11">
        <v>551</v>
      </c>
      <c r="C59" s="8" t="s">
        <v>443</v>
      </c>
      <c r="D59" s="8">
        <v>551</v>
      </c>
      <c r="E59" s="18" t="s">
        <v>524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 ht="15">
      <c r="B60" s="7">
        <v>611</v>
      </c>
      <c r="C60" s="8" t="s">
        <v>444</v>
      </c>
      <c r="D60" s="8">
        <v>611</v>
      </c>
      <c r="E60" s="18" t="s">
        <v>525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 ht="15">
      <c r="B61" s="7">
        <v>612</v>
      </c>
      <c r="C61" s="8" t="s">
        <v>445</v>
      </c>
      <c r="D61" s="7">
        <v>612</v>
      </c>
      <c r="E61" s="18" t="s">
        <v>526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 ht="15">
      <c r="B62" s="7">
        <v>613</v>
      </c>
      <c r="C62" s="8" t="s">
        <v>446</v>
      </c>
      <c r="D62">
        <v>613</v>
      </c>
      <c r="E62" s="18" t="s">
        <v>527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528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529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 ht="15">
      <c r="B65" s="7">
        <v>622</v>
      </c>
      <c r="C65" s="8" t="s">
        <v>449</v>
      </c>
      <c r="D65">
        <v>622</v>
      </c>
      <c r="E65" s="18" t="s">
        <v>530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>
      <c r="B66" s="9">
        <v>623</v>
      </c>
      <c r="C66" s="7" t="s">
        <v>450</v>
      </c>
      <c r="D66">
        <v>623</v>
      </c>
      <c r="E66" s="18" t="s">
        <v>531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538</v>
      </c>
      <c r="B3" s="15"/>
      <c r="C3" s="15"/>
      <c r="D3" s="14"/>
      <c r="E3" s="14"/>
      <c r="F3" s="27"/>
    </row>
    <row r="4" spans="1:6" ht="15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 ht="15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 ht="15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 ht="15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 ht="15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 ht="15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 ht="15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 ht="15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 ht="15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 ht="15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 ht="15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 ht="15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 ht="15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 ht="15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 ht="15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 ht="15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 ht="15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 ht="15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 ht="15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 ht="15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 ht="15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 ht="15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 ht="15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 ht="15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 ht="15">
      <c r="A31" s="46"/>
      <c r="B31" s="43"/>
      <c r="C31" s="43"/>
      <c r="D31" s="48" t="s">
        <v>611</v>
      </c>
      <c r="E31" s="49" t="s">
        <v>62</v>
      </c>
      <c r="F31" s="29"/>
    </row>
    <row r="32" spans="1:6" ht="15">
      <c r="A32" s="46"/>
      <c r="B32" s="43"/>
      <c r="C32" s="43"/>
      <c r="D32" s="48" t="s">
        <v>612</v>
      </c>
      <c r="E32" s="49" t="s">
        <v>63</v>
      </c>
      <c r="F32" s="29"/>
    </row>
    <row r="33" spans="1:6" ht="15">
      <c r="A33" s="46"/>
      <c r="B33" s="43"/>
      <c r="C33" s="43"/>
      <c r="D33" s="48" t="s">
        <v>613</v>
      </c>
      <c r="E33" s="49" t="s">
        <v>64</v>
      </c>
      <c r="F33" s="29"/>
    </row>
    <row r="34" spans="1:6" ht="15">
      <c r="A34" s="46"/>
      <c r="B34" s="43"/>
      <c r="C34" s="43"/>
      <c r="D34" s="48" t="s">
        <v>614</v>
      </c>
      <c r="E34" s="49" t="s">
        <v>65</v>
      </c>
      <c r="F34" s="29"/>
    </row>
    <row r="35" spans="1:6" ht="15">
      <c r="A35" s="46"/>
      <c r="B35" s="43"/>
      <c r="C35" s="43"/>
      <c r="D35" s="48" t="s">
        <v>615</v>
      </c>
      <c r="E35" s="49" t="s">
        <v>66</v>
      </c>
      <c r="F35" s="29"/>
    </row>
    <row r="36" spans="1:6" ht="15">
      <c r="A36" s="46"/>
      <c r="B36" s="43"/>
      <c r="C36" s="43"/>
      <c r="D36" s="48" t="s">
        <v>616</v>
      </c>
      <c r="E36" s="49" t="s">
        <v>67</v>
      </c>
      <c r="F36" s="29"/>
    </row>
    <row r="37" spans="1:6" ht="15">
      <c r="A37" s="46"/>
      <c r="B37" s="43"/>
      <c r="C37" s="43"/>
      <c r="D37" s="48" t="s">
        <v>617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 ht="15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 ht="15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 ht="15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 ht="15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6" ht="15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4:8" ht="15">
      <c r="D66" s="42" t="s">
        <v>583</v>
      </c>
      <c r="E66" s="39" t="s">
        <v>606</v>
      </c>
      <c r="G66" t="s">
        <v>605</v>
      </c>
      <c r="H66" s="38">
        <v>40389</v>
      </c>
    </row>
    <row r="67" spans="4:8" ht="15">
      <c r="D67" s="42" t="s">
        <v>585</v>
      </c>
      <c r="E67" s="39" t="s">
        <v>607</v>
      </c>
      <c r="G67" t="s">
        <v>605</v>
      </c>
      <c r="H67" s="38">
        <v>40389</v>
      </c>
    </row>
    <row r="68" spans="4:8" ht="15">
      <c r="D68" s="42" t="s">
        <v>603</v>
      </c>
      <c r="E68" s="39" t="s">
        <v>608</v>
      </c>
      <c r="G68" t="s">
        <v>605</v>
      </c>
      <c r="H68" s="38">
        <v>40389</v>
      </c>
    </row>
    <row r="69" spans="2:8" ht="15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4:8" ht="15">
      <c r="D70" s="40" t="s">
        <v>589</v>
      </c>
      <c r="E70" s="39" t="s">
        <v>364</v>
      </c>
      <c r="G70" t="s">
        <v>605</v>
      </c>
      <c r="H70" s="38">
        <v>40389</v>
      </c>
    </row>
    <row r="71" spans="4:8" ht="15">
      <c r="D71" s="40" t="s">
        <v>591</v>
      </c>
      <c r="E71" s="39" t="s">
        <v>622</v>
      </c>
      <c r="G71" t="s">
        <v>605</v>
      </c>
      <c r="H71" s="38">
        <v>40389</v>
      </c>
    </row>
    <row r="72" spans="2:8" ht="15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4:8" ht="15">
      <c r="D73" s="41" t="s">
        <v>611</v>
      </c>
      <c r="E73" s="39" t="s">
        <v>630</v>
      </c>
      <c r="G73" t="s">
        <v>605</v>
      </c>
      <c r="H73" s="38">
        <v>40389</v>
      </c>
    </row>
    <row r="74" spans="4:8" ht="15">
      <c r="D74" s="41" t="s">
        <v>612</v>
      </c>
      <c r="E74" s="39" t="s">
        <v>624</v>
      </c>
      <c r="G74" t="s">
        <v>605</v>
      </c>
      <c r="H74" s="38">
        <v>40389</v>
      </c>
    </row>
    <row r="75" spans="4:8" ht="15">
      <c r="D75" s="41" t="s">
        <v>613</v>
      </c>
      <c r="E75" s="39" t="s">
        <v>625</v>
      </c>
      <c r="G75" t="s">
        <v>605</v>
      </c>
      <c r="H75" s="38">
        <v>40389</v>
      </c>
    </row>
    <row r="76" spans="4:8" ht="15">
      <c r="D76" s="41" t="s">
        <v>614</v>
      </c>
      <c r="E76" s="44" t="s">
        <v>636</v>
      </c>
      <c r="G76" t="s">
        <v>605</v>
      </c>
      <c r="H76" s="38">
        <v>40389</v>
      </c>
    </row>
    <row r="77" spans="4:8" ht="15">
      <c r="D77" s="41" t="s">
        <v>615</v>
      </c>
      <c r="E77" s="39" t="s">
        <v>626</v>
      </c>
      <c r="G77" t="s">
        <v>605</v>
      </c>
      <c r="H77" s="38">
        <v>40389</v>
      </c>
    </row>
    <row r="78" spans="4:8" ht="15">
      <c r="D78" s="41" t="s">
        <v>616</v>
      </c>
      <c r="E78" s="39" t="s">
        <v>627</v>
      </c>
      <c r="G78" t="s">
        <v>605</v>
      </c>
      <c r="H78" s="38">
        <v>40389</v>
      </c>
    </row>
    <row r="79" spans="4:8" ht="15">
      <c r="D79" s="41" t="s">
        <v>617</v>
      </c>
      <c r="E79" s="39" t="s">
        <v>631</v>
      </c>
      <c r="G79" t="s">
        <v>605</v>
      </c>
      <c r="H79" s="38">
        <v>40389</v>
      </c>
    </row>
    <row r="80" spans="4:8" ht="15">
      <c r="D80" s="41" t="s">
        <v>618</v>
      </c>
      <c r="E80" s="39" t="s">
        <v>628</v>
      </c>
      <c r="G80" t="s">
        <v>605</v>
      </c>
      <c r="H80" s="38">
        <v>40389</v>
      </c>
    </row>
    <row r="81" spans="4:5" ht="15">
      <c r="D81" s="41" t="s">
        <v>619</v>
      </c>
      <c r="E81" s="39" t="s">
        <v>629</v>
      </c>
    </row>
    <row r="82" spans="4:5" ht="15">
      <c r="D82" s="41" t="s">
        <v>637</v>
      </c>
      <c r="E82" s="39" t="s">
        <v>639</v>
      </c>
    </row>
    <row r="83" spans="4:5" ht="15">
      <c r="D83" s="41" t="s">
        <v>638</v>
      </c>
      <c r="E83" s="39" t="s">
        <v>640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7" t="s">
        <v>271</v>
      </c>
      <c r="B1" s="117" t="s">
        <v>272</v>
      </c>
    </row>
    <row r="2" spans="1:2" ht="15">
      <c r="A2" s="118" t="s">
        <v>293</v>
      </c>
      <c r="B2" s="118" t="s">
        <v>294</v>
      </c>
    </row>
    <row r="3" spans="1:2" ht="15">
      <c r="A3" s="118" t="s">
        <v>295</v>
      </c>
      <c r="B3" s="118" t="s">
        <v>296</v>
      </c>
    </row>
    <row r="4" spans="1:2" ht="30">
      <c r="A4" s="118" t="s">
        <v>297</v>
      </c>
      <c r="B4" s="118" t="s">
        <v>298</v>
      </c>
    </row>
    <row r="5" spans="1:2" ht="15">
      <c r="A5" s="118" t="s">
        <v>299</v>
      </c>
      <c r="B5" s="118" t="s">
        <v>300</v>
      </c>
    </row>
    <row r="6" spans="1:2" ht="30">
      <c r="A6" s="118" t="s">
        <v>301</v>
      </c>
      <c r="B6" s="118" t="s">
        <v>302</v>
      </c>
    </row>
    <row r="7" spans="1:2" ht="15">
      <c r="A7" s="118" t="s">
        <v>303</v>
      </c>
      <c r="B7" s="118" t="s">
        <v>304</v>
      </c>
    </row>
    <row r="8" spans="1:2" ht="15">
      <c r="A8" s="118" t="s">
        <v>305</v>
      </c>
      <c r="B8" s="118" t="s">
        <v>306</v>
      </c>
    </row>
    <row r="9" spans="1:2" ht="15">
      <c r="A9" s="118" t="s">
        <v>307</v>
      </c>
      <c r="B9" s="118" t="s">
        <v>308</v>
      </c>
    </row>
    <row r="10" spans="1:2" ht="15">
      <c r="A10" s="118" t="s">
        <v>309</v>
      </c>
      <c r="B10" s="118" t="s">
        <v>310</v>
      </c>
    </row>
    <row r="11" spans="1:2" ht="15">
      <c r="A11" s="118" t="s">
        <v>311</v>
      </c>
      <c r="B11" s="118" t="s">
        <v>312</v>
      </c>
    </row>
    <row r="12" spans="1:2" ht="15">
      <c r="A12" s="118" t="s">
        <v>313</v>
      </c>
      <c r="B12" s="118" t="s">
        <v>679</v>
      </c>
    </row>
    <row r="13" spans="1:2" ht="15">
      <c r="A13" s="118" t="s">
        <v>314</v>
      </c>
      <c r="B13" s="118" t="s">
        <v>680</v>
      </c>
    </row>
    <row r="14" spans="1:2" ht="15">
      <c r="A14" s="118" t="s">
        <v>315</v>
      </c>
      <c r="B14" s="118" t="s">
        <v>316</v>
      </c>
    </row>
    <row r="15" spans="1:2" ht="15">
      <c r="A15" s="118" t="s">
        <v>317</v>
      </c>
      <c r="B15" s="118" t="s">
        <v>318</v>
      </c>
    </row>
    <row r="16" spans="1:2" ht="15">
      <c r="A16" s="118" t="s">
        <v>319</v>
      </c>
      <c r="B16" s="118" t="s">
        <v>320</v>
      </c>
    </row>
    <row r="17" spans="1:2" ht="15">
      <c r="A17" s="118" t="s">
        <v>321</v>
      </c>
      <c r="B17" s="118" t="s">
        <v>322</v>
      </c>
    </row>
    <row r="18" spans="1:2" ht="15">
      <c r="A18" s="118" t="s">
        <v>323</v>
      </c>
      <c r="B18" s="118" t="s">
        <v>324</v>
      </c>
    </row>
    <row r="19" spans="1:2" ht="15">
      <c r="A19" s="118" t="s">
        <v>325</v>
      </c>
      <c r="B19" s="118" t="s">
        <v>326</v>
      </c>
    </row>
    <row r="20" spans="1:2" ht="15">
      <c r="A20" s="118" t="s">
        <v>327</v>
      </c>
      <c r="B20" s="118" t="s">
        <v>681</v>
      </c>
    </row>
    <row r="21" spans="1:2" ht="15">
      <c r="A21" s="118" t="s">
        <v>328</v>
      </c>
      <c r="B21" s="118" t="s">
        <v>329</v>
      </c>
    </row>
    <row r="22" spans="1:2" ht="15">
      <c r="A22" s="118" t="s">
        <v>330</v>
      </c>
      <c r="B22" s="118" t="s">
        <v>331</v>
      </c>
    </row>
    <row r="23" spans="1:2" ht="15">
      <c r="A23" s="118" t="s">
        <v>332</v>
      </c>
      <c r="B23" s="118" t="s">
        <v>333</v>
      </c>
    </row>
    <row r="24" spans="1:2" ht="15">
      <c r="A24" s="118" t="s">
        <v>334</v>
      </c>
      <c r="B24" s="118" t="s">
        <v>335</v>
      </c>
    </row>
    <row r="25" spans="1:2" ht="15">
      <c r="A25" s="118" t="s">
        <v>336</v>
      </c>
      <c r="B25" s="118" t="s">
        <v>337</v>
      </c>
    </row>
    <row r="26" spans="1:2" ht="15">
      <c r="A26" s="118" t="s">
        <v>338</v>
      </c>
      <c r="B26" s="118" t="s">
        <v>339</v>
      </c>
    </row>
    <row r="27" spans="1:2" ht="15">
      <c r="A27" s="118" t="s">
        <v>340</v>
      </c>
      <c r="B27" s="118" t="s">
        <v>682</v>
      </c>
    </row>
    <row r="28" spans="1:2" ht="15">
      <c r="A28" s="118" t="s">
        <v>341</v>
      </c>
      <c r="B28" s="118" t="s">
        <v>342</v>
      </c>
    </row>
    <row r="29" spans="1:2" ht="15">
      <c r="A29" s="118" t="s">
        <v>343</v>
      </c>
      <c r="B29" s="118" t="s">
        <v>344</v>
      </c>
    </row>
    <row r="30" spans="1:2" ht="15">
      <c r="A30" s="118" t="s">
        <v>345</v>
      </c>
      <c r="B30" s="118" t="s">
        <v>346</v>
      </c>
    </row>
    <row r="31" spans="1:2" ht="15">
      <c r="A31" s="118" t="s">
        <v>347</v>
      </c>
      <c r="B31" s="118" t="s">
        <v>348</v>
      </c>
    </row>
    <row r="32" spans="1:2" ht="15">
      <c r="A32" s="118" t="s">
        <v>349</v>
      </c>
      <c r="B32" s="118" t="s">
        <v>350</v>
      </c>
    </row>
    <row r="33" spans="1:2" ht="15">
      <c r="A33" s="118" t="s">
        <v>351</v>
      </c>
      <c r="B33" s="118" t="s">
        <v>352</v>
      </c>
    </row>
    <row r="34" spans="1:2" ht="15">
      <c r="A34" s="118" t="s">
        <v>353</v>
      </c>
      <c r="B34" s="118" t="s">
        <v>354</v>
      </c>
    </row>
    <row r="35" spans="1:2" ht="15">
      <c r="A35" s="118" t="s">
        <v>355</v>
      </c>
      <c r="B35" s="118" t="s">
        <v>356</v>
      </c>
    </row>
    <row r="36" spans="1:2" ht="15">
      <c r="A36" s="118" t="s">
        <v>357</v>
      </c>
      <c r="B36" s="118" t="s">
        <v>358</v>
      </c>
    </row>
    <row r="37" spans="1:2" ht="15">
      <c r="A37" s="118" t="s">
        <v>359</v>
      </c>
      <c r="B37" s="118" t="s">
        <v>360</v>
      </c>
    </row>
    <row r="38" spans="1:2" ht="15">
      <c r="A38" s="118" t="s">
        <v>361</v>
      </c>
      <c r="B38" s="118" t="s">
        <v>683</v>
      </c>
    </row>
    <row r="39" spans="1:2" ht="15">
      <c r="A39" s="118" t="s">
        <v>362</v>
      </c>
      <c r="B39" s="118" t="s">
        <v>363</v>
      </c>
    </row>
    <row r="40" spans="1:2" ht="15">
      <c r="A40" s="118" t="s">
        <v>365</v>
      </c>
      <c r="B40" s="118" t="s">
        <v>366</v>
      </c>
    </row>
    <row r="41" spans="1:2" ht="15">
      <c r="A41" s="118" t="s">
        <v>367</v>
      </c>
      <c r="B41" s="118" t="s">
        <v>368</v>
      </c>
    </row>
    <row r="42" spans="1:2" ht="15">
      <c r="A42" s="118" t="s">
        <v>369</v>
      </c>
      <c r="B42" s="118" t="s">
        <v>370</v>
      </c>
    </row>
    <row r="43" spans="1:2" ht="15">
      <c r="A43" s="118" t="s">
        <v>371</v>
      </c>
      <c r="B43" s="118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690</v>
      </c>
    </row>
    <row r="15" spans="1:2" ht="15">
      <c r="A15" s="13">
        <v>10237</v>
      </c>
      <c r="B15" s="27" t="s">
        <v>691</v>
      </c>
    </row>
    <row r="16" spans="1:2" ht="15">
      <c r="A16" s="13">
        <v>10238</v>
      </c>
      <c r="B16" s="27" t="s">
        <v>709</v>
      </c>
    </row>
    <row r="17" spans="1:2" ht="15">
      <c r="A17" s="13">
        <v>10239</v>
      </c>
      <c r="B17" s="27" t="s">
        <v>710</v>
      </c>
    </row>
    <row r="18" spans="1:2" ht="15">
      <c r="A18" s="13">
        <v>10240</v>
      </c>
      <c r="B18" s="27" t="s">
        <v>714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711</v>
      </c>
    </row>
    <row r="21" spans="1:2" ht="15">
      <c r="A21" s="13">
        <v>10243</v>
      </c>
      <c r="B21" s="27" t="s">
        <v>715</v>
      </c>
    </row>
    <row r="22" spans="1:2" ht="15">
      <c r="A22" s="13">
        <v>10310</v>
      </c>
      <c r="B22" s="27" t="s">
        <v>692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693</v>
      </c>
    </row>
    <row r="27" spans="1:2" ht="15">
      <c r="A27" s="13">
        <v>10520</v>
      </c>
      <c r="B27" s="27" t="s">
        <v>687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694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688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695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696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697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698</v>
      </c>
    </row>
    <row r="63" spans="1:2" ht="15">
      <c r="A63" s="13">
        <v>14801</v>
      </c>
      <c r="B63" s="27" t="s">
        <v>699</v>
      </c>
    </row>
    <row r="64" spans="1:2" ht="15">
      <c r="A64" s="13">
        <v>14810</v>
      </c>
      <c r="B64" s="27" t="s">
        <v>700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701</v>
      </c>
    </row>
    <row r="69" spans="1:2" ht="15">
      <c r="A69" s="13">
        <v>14830</v>
      </c>
      <c r="B69" s="27" t="s">
        <v>702</v>
      </c>
    </row>
    <row r="70" spans="1:2" ht="15">
      <c r="A70" s="13">
        <v>14840</v>
      </c>
      <c r="B70" s="27" t="s">
        <v>703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704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705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643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706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689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644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712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707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716</v>
      </c>
    </row>
    <row r="174" spans="1:2" ht="15">
      <c r="A174" s="13">
        <v>50052</v>
      </c>
      <c r="B174" s="27" t="s">
        <v>713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708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8" t="s">
        <v>455</v>
      </c>
      <c r="B181" s="129"/>
    </row>
    <row r="182" spans="1:5" ht="15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 ht="1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7" customWidth="1"/>
    <col min="2" max="2" width="101.00390625" style="138" customWidth="1"/>
  </cols>
  <sheetData>
    <row r="1" spans="1:2" ht="15.75">
      <c r="A1" s="130">
        <v>5111</v>
      </c>
      <c r="B1" s="131" t="s">
        <v>413</v>
      </c>
    </row>
    <row r="2" spans="1:2" ht="15.75">
      <c r="A2" s="130">
        <v>5112</v>
      </c>
      <c r="B2" s="131" t="s">
        <v>414</v>
      </c>
    </row>
    <row r="3" spans="1:2" ht="15.75">
      <c r="A3" s="130">
        <v>5113</v>
      </c>
      <c r="B3" s="131" t="s">
        <v>415</v>
      </c>
    </row>
    <row r="4" spans="1:2" ht="15.75">
      <c r="A4" s="130">
        <v>5114</v>
      </c>
      <c r="B4" s="131" t="s">
        <v>416</v>
      </c>
    </row>
    <row r="5" spans="1:2" ht="15.75">
      <c r="A5" s="130">
        <v>5121</v>
      </c>
      <c r="B5" s="131" t="s">
        <v>418</v>
      </c>
    </row>
    <row r="6" spans="1:2" ht="15.75">
      <c r="A6" s="130">
        <v>5122</v>
      </c>
      <c r="B6" s="131" t="s">
        <v>419</v>
      </c>
    </row>
    <row r="7" spans="1:2" ht="15.75">
      <c r="A7" s="130">
        <v>5123</v>
      </c>
      <c r="B7" s="131" t="s">
        <v>420</v>
      </c>
    </row>
    <row r="8" spans="1:2" ht="15.75">
      <c r="A8" s="130">
        <v>5124</v>
      </c>
      <c r="B8" s="131" t="s">
        <v>421</v>
      </c>
    </row>
    <row r="9" spans="1:2" ht="15.75">
      <c r="A9" s="130">
        <v>5125</v>
      </c>
      <c r="B9" s="131" t="s">
        <v>422</v>
      </c>
    </row>
    <row r="10" spans="1:2" ht="15.75">
      <c r="A10" s="130">
        <v>5126</v>
      </c>
      <c r="B10" s="131" t="s">
        <v>423</v>
      </c>
    </row>
    <row r="11" spans="1:2" ht="15.75">
      <c r="A11" s="130">
        <v>5127</v>
      </c>
      <c r="B11" s="131" t="s">
        <v>424</v>
      </c>
    </row>
    <row r="12" spans="1:2" ht="15.75">
      <c r="A12" s="130">
        <v>5128</v>
      </c>
      <c r="B12" s="131" t="s">
        <v>425</v>
      </c>
    </row>
    <row r="13" spans="1:2" ht="15.75">
      <c r="A13" s="130">
        <v>5129</v>
      </c>
      <c r="B13" s="131" t="s">
        <v>426</v>
      </c>
    </row>
    <row r="14" spans="1:2" ht="15.75">
      <c r="A14" s="130">
        <v>5131</v>
      </c>
      <c r="B14" s="131" t="s">
        <v>427</v>
      </c>
    </row>
    <row r="15" spans="1:2" ht="15.75">
      <c r="A15" s="132">
        <v>5141</v>
      </c>
      <c r="B15" s="131" t="s">
        <v>428</v>
      </c>
    </row>
    <row r="16" spans="1:2" ht="15.75">
      <c r="A16" s="132">
        <v>5151</v>
      </c>
      <c r="B16" s="131" t="s">
        <v>429</v>
      </c>
    </row>
    <row r="17" spans="1:2" ht="15.75">
      <c r="A17" s="130">
        <v>5211</v>
      </c>
      <c r="B17" s="131" t="s">
        <v>430</v>
      </c>
    </row>
    <row r="18" spans="1:2" ht="15.75">
      <c r="A18" s="130">
        <v>5221</v>
      </c>
      <c r="B18" s="131" t="s">
        <v>432</v>
      </c>
    </row>
    <row r="19" spans="1:2" ht="15.75">
      <c r="A19" s="130">
        <v>5222</v>
      </c>
      <c r="B19" s="131" t="s">
        <v>433</v>
      </c>
    </row>
    <row r="20" spans="1:2" ht="15.75">
      <c r="A20" s="130">
        <v>5223</v>
      </c>
      <c r="B20" s="131" t="s">
        <v>434</v>
      </c>
    </row>
    <row r="21" spans="1:2" ht="15.75">
      <c r="A21" s="130">
        <v>5231</v>
      </c>
      <c r="B21" s="131" t="s">
        <v>435</v>
      </c>
    </row>
    <row r="22" spans="1:2" ht="15.75">
      <c r="A22" s="130">
        <v>5311</v>
      </c>
      <c r="B22" s="131" t="s">
        <v>436</v>
      </c>
    </row>
    <row r="23" spans="1:2" ht="15.75">
      <c r="A23" s="130">
        <v>5411</v>
      </c>
      <c r="B23" s="131" t="s">
        <v>437</v>
      </c>
    </row>
    <row r="24" spans="1:2" ht="15.75">
      <c r="A24" s="130">
        <v>5421</v>
      </c>
      <c r="B24" s="131" t="s">
        <v>439</v>
      </c>
    </row>
    <row r="25" spans="1:2" ht="15.75">
      <c r="A25" s="130">
        <v>5431</v>
      </c>
      <c r="B25" s="131" t="s">
        <v>441</v>
      </c>
    </row>
    <row r="26" spans="1:2" ht="15.75">
      <c r="A26" s="133">
        <v>5432</v>
      </c>
      <c r="B26" s="134" t="s">
        <v>442</v>
      </c>
    </row>
    <row r="27" spans="1:2" ht="15.75">
      <c r="A27" s="135">
        <v>5511</v>
      </c>
      <c r="B27" s="136" t="s">
        <v>443</v>
      </c>
    </row>
    <row r="28" spans="1:2" ht="15.75">
      <c r="A28" s="135"/>
      <c r="B28" s="136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9" t="s">
        <v>784</v>
      </c>
    </row>
  </sheetData>
  <sheetProtection/>
  <conditionalFormatting sqref="B13:B15">
    <cfRule type="cellIs" priority="2" dxfId="9" operator="equal" stopIfTrue="1">
      <formula>"Неисправан конто прихода!"</formula>
    </cfRule>
  </conditionalFormatting>
  <conditionalFormatting sqref="B12">
    <cfRule type="cellIs" priority="1" dxfId="9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Mira</cp:lastModifiedBy>
  <cp:lastPrinted>2016-11-14T12:04:57Z</cp:lastPrinted>
  <dcterms:created xsi:type="dcterms:W3CDTF">2010-07-07T09:12:55Z</dcterms:created>
  <dcterms:modified xsi:type="dcterms:W3CDTF">2017-07-28T09:42:56Z</dcterms:modified>
  <cp:category/>
  <cp:version/>
  <cp:contentType/>
  <cp:contentStatus/>
</cp:coreProperties>
</file>